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3.-Informacion Presupuestal\"/>
    </mc:Choice>
  </mc:AlternateContent>
  <bookViews>
    <workbookView xWindow="0" yWindow="0" windowWidth="23955" windowHeight="9225" activeTab="1"/>
  </bookViews>
  <sheets>
    <sheet name="Octubre" sheetId="8" r:id="rId1"/>
    <sheet name="Octubre Acumulada" sheetId="7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7" l="1"/>
  <c r="I46" i="7" s="1"/>
  <c r="F45" i="7"/>
  <c r="I45" i="7" s="1"/>
  <c r="F44" i="7"/>
  <c r="I44" i="7" s="1"/>
  <c r="F43" i="7"/>
  <c r="I43" i="7" s="1"/>
  <c r="H42" i="7"/>
  <c r="G42" i="7"/>
  <c r="F42" i="7"/>
  <c r="E42" i="7"/>
  <c r="D42" i="7"/>
  <c r="F40" i="7"/>
  <c r="I40" i="7" s="1"/>
  <c r="F39" i="7"/>
  <c r="I39" i="7" s="1"/>
  <c r="F38" i="7"/>
  <c r="I38" i="7" s="1"/>
  <c r="F37" i="7"/>
  <c r="I37" i="7" s="1"/>
  <c r="F36" i="7"/>
  <c r="I36" i="7" s="1"/>
  <c r="F35" i="7"/>
  <c r="I35" i="7" s="1"/>
  <c r="F34" i="7"/>
  <c r="I34" i="7" s="1"/>
  <c r="F33" i="7"/>
  <c r="I33" i="7" s="1"/>
  <c r="G32" i="7"/>
  <c r="H32" i="7" s="1"/>
  <c r="H31" i="7" s="1"/>
  <c r="E32" i="7"/>
  <c r="D32" i="7"/>
  <c r="F32" i="7" s="1"/>
  <c r="I32" i="7" s="1"/>
  <c r="E31" i="7"/>
  <c r="D31" i="7"/>
  <c r="F29" i="7"/>
  <c r="I29" i="7" s="1"/>
  <c r="F28" i="7"/>
  <c r="I28" i="7" s="1"/>
  <c r="F27" i="7"/>
  <c r="I27" i="7" s="1"/>
  <c r="F26" i="7"/>
  <c r="I26" i="7" s="1"/>
  <c r="F25" i="7"/>
  <c r="I25" i="7" s="1"/>
  <c r="F24" i="7"/>
  <c r="F22" i="7" s="1"/>
  <c r="F23" i="7"/>
  <c r="I23" i="7" s="1"/>
  <c r="H22" i="7"/>
  <c r="G22" i="7"/>
  <c r="E22" i="7"/>
  <c r="D22" i="7"/>
  <c r="F20" i="7"/>
  <c r="I20" i="7" s="1"/>
  <c r="F19" i="7"/>
  <c r="I19" i="7" s="1"/>
  <c r="F18" i="7"/>
  <c r="I18" i="7" s="1"/>
  <c r="F17" i="7"/>
  <c r="I17" i="7" s="1"/>
  <c r="F16" i="7"/>
  <c r="I16" i="7" s="1"/>
  <c r="F15" i="7"/>
  <c r="I15" i="7" s="1"/>
  <c r="F14" i="7"/>
  <c r="I14" i="7" s="1"/>
  <c r="F13" i="7"/>
  <c r="I13" i="7" s="1"/>
  <c r="I12" i="7" s="1"/>
  <c r="H12" i="7"/>
  <c r="G12" i="7"/>
  <c r="E12" i="7"/>
  <c r="E48" i="7" s="1"/>
  <c r="D12" i="7"/>
  <c r="B6" i="7"/>
  <c r="B2" i="7"/>
  <c r="I46" i="8"/>
  <c r="F46" i="8"/>
  <c r="F45" i="8"/>
  <c r="I45" i="8" s="1"/>
  <c r="I44" i="8"/>
  <c r="F44" i="8"/>
  <c r="F43" i="8"/>
  <c r="I43" i="8" s="1"/>
  <c r="H42" i="8"/>
  <c r="G42" i="8"/>
  <c r="F42" i="8"/>
  <c r="E42" i="8"/>
  <c r="D42" i="8"/>
  <c r="F40" i="8"/>
  <c r="I40" i="8" s="1"/>
  <c r="I39" i="8"/>
  <c r="F39" i="8"/>
  <c r="F38" i="8"/>
  <c r="I38" i="8" s="1"/>
  <c r="I37" i="8"/>
  <c r="F37" i="8"/>
  <c r="F36" i="8"/>
  <c r="I36" i="8" s="1"/>
  <c r="I35" i="8"/>
  <c r="F35" i="8"/>
  <c r="F34" i="8"/>
  <c r="I34" i="8" s="1"/>
  <c r="I33" i="8"/>
  <c r="F33" i="8"/>
  <c r="H32" i="8"/>
  <c r="H31" i="8" s="1"/>
  <c r="G32" i="8"/>
  <c r="G31" i="8" s="1"/>
  <c r="E32" i="8"/>
  <c r="D32" i="8"/>
  <c r="F32" i="8" s="1"/>
  <c r="E31" i="8"/>
  <c r="F29" i="8"/>
  <c r="I29" i="8" s="1"/>
  <c r="I28" i="8"/>
  <c r="F28" i="8"/>
  <c r="F27" i="8"/>
  <c r="I27" i="8" s="1"/>
  <c r="I26" i="8"/>
  <c r="F26" i="8"/>
  <c r="F25" i="8"/>
  <c r="I25" i="8" s="1"/>
  <c r="I24" i="8"/>
  <c r="F24" i="8"/>
  <c r="F23" i="8"/>
  <c r="I23" i="8" s="1"/>
  <c r="H22" i="8"/>
  <c r="G22" i="8"/>
  <c r="E22" i="8"/>
  <c r="D22" i="8"/>
  <c r="F20" i="8"/>
  <c r="I20" i="8" s="1"/>
  <c r="I19" i="8"/>
  <c r="F19" i="8"/>
  <c r="F18" i="8"/>
  <c r="I18" i="8" s="1"/>
  <c r="I17" i="8"/>
  <c r="F17" i="8"/>
  <c r="F16" i="8"/>
  <c r="I16" i="8" s="1"/>
  <c r="I15" i="8"/>
  <c r="F15" i="8"/>
  <c r="F14" i="8"/>
  <c r="I14" i="8" s="1"/>
  <c r="I13" i="8"/>
  <c r="F13" i="8"/>
  <c r="H12" i="8"/>
  <c r="G12" i="8"/>
  <c r="G48" i="8" s="1"/>
  <c r="E12" i="8"/>
  <c r="E48" i="8" s="1"/>
  <c r="D12" i="8"/>
  <c r="B6" i="8"/>
  <c r="G31" i="7" l="1"/>
  <c r="G48" i="7"/>
  <c r="I32" i="8"/>
  <c r="H48" i="7"/>
  <c r="D48" i="7"/>
  <c r="I31" i="7"/>
  <c r="I42" i="7"/>
  <c r="F12" i="7"/>
  <c r="I24" i="7"/>
  <c r="I22" i="7" s="1"/>
  <c r="F31" i="7"/>
  <c r="H48" i="8"/>
  <c r="I22" i="8"/>
  <c r="I42" i="8"/>
  <c r="D48" i="8"/>
  <c r="I12" i="8"/>
  <c r="F12" i="8"/>
  <c r="D31" i="8"/>
  <c r="F31" i="8" s="1"/>
  <c r="I31" i="8" s="1"/>
  <c r="F22" i="8"/>
  <c r="I48" i="7" l="1"/>
  <c r="F48" i="7"/>
  <c r="F48" i="8"/>
  <c r="I48" i="8"/>
</calcChain>
</file>

<file path=xl/sharedStrings.xml><?xml version="1.0" encoding="utf-8"?>
<sst xmlns="http://schemas.openxmlformats.org/spreadsheetml/2006/main" count="105" uniqueCount="53">
  <si>
    <t>Casa de las Artesanías del Estado de Yucatán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</si>
  <si>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</si>
  <si>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</si>
  <si>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</si>
  <si>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</si>
  <si>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</si>
  <si>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</si>
  <si>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</si>
  <si>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</si>
  <si>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</si>
  <si>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</si>
  <si>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</si>
  <si>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</si>
  <si>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</si>
  <si>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</si>
  <si>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</si>
  <si>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</si>
  <si>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</si>
  <si>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</si>
  <si>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</si>
  <si>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</si>
  <si>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</si>
  <si>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</si>
  <si>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</si>
  <si>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</si>
  <si>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</si>
  <si>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</si>
  <si>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</si>
  <si>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</si>
  <si>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</si>
  <si>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</si>
  <si>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</si>
  <si>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</si>
  <si>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</si>
  <si>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</si>
  <si>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</si>
  <si>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</si>
  <si>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</si>
  <si>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</si>
  <si>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</si>
  <si>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</si>
  <si>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</si>
  <si>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</si>
  <si>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</si>
  <si>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</si>
  <si>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</si>
  <si>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Cuenta Pública 2019</t>
  </si>
  <si>
    <t>ELABORO</t>
  </si>
  <si>
    <t>C.P. FRANCISCO DANIEL SIERRA FAJARDO</t>
  </si>
  <si>
    <t>CONTADOR GENERAL</t>
  </si>
  <si>
    <t>AUTORIZO</t>
  </si>
  <si>
    <t>LIC. DAFNE CELINA LOPEZ OSORIO</t>
  </si>
  <si>
    <t xml:space="preserve">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</si>
</sst>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3" borderId="0" xfId="0" applyFont="1" applyFill="1"/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3" fontId="7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 wrapText="1"/>
      <protection locked="0"/>
    </xf>
    <xf numFmtId="3" fontId="6" fillId="0" borderId="15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justify" vertical="top"/>
    </xf>
    <xf numFmtId="3" fontId="6" fillId="0" borderId="15" xfId="0" applyNumberFormat="1" applyFont="1" applyFill="1" applyBorder="1" applyAlignment="1" applyProtection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  <protection locked="0"/>
    </xf>
    <xf numFmtId="3" fontId="6" fillId="0" borderId="15" xfId="0" applyNumberFormat="1" applyFont="1" applyFill="1" applyBorder="1" applyAlignment="1" applyProtection="1">
      <alignment horizontal="right" vertical="top"/>
    </xf>
    <xf numFmtId="4" fontId="7" fillId="0" borderId="15" xfId="0" applyNumberFormat="1" applyFont="1" applyFill="1" applyBorder="1" applyAlignment="1">
      <alignment horizontal="right" vertical="top"/>
    </xf>
    <xf numFmtId="4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>
      <alignment horizontal="right" vertical="top" wrapText="1"/>
    </xf>
    <xf numFmtId="3" fontId="7" fillId="0" borderId="15" xfId="0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 applyProtection="1">
      <alignment horizontal="righ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vertical="top"/>
    </xf>
    <xf numFmtId="3" fontId="6" fillId="0" borderId="13" xfId="0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4" fontId="7" fillId="0" borderId="13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3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3" fontId="6" fillId="3" borderId="15" xfId="0" applyNumberFormat="1" applyFont="1" applyFill="1" applyBorder="1" applyAlignment="1" applyProtection="1">
      <alignment horizontal="right" vertical="top"/>
    </xf>
    <xf numFmtId="4" fontId="7" fillId="3" borderId="15" xfId="0" applyNumberFormat="1" applyFont="1" applyFill="1" applyBorder="1" applyAlignment="1">
      <alignment horizontal="right" vertical="top"/>
    </xf>
    <xf numFmtId="4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>
      <alignment horizontal="right" vertical="top" wrapText="1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" fontId="7" fillId="3" borderId="13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 vertical="top"/>
    </xf>
    <xf numFmtId="164" fontId="5" fillId="2" borderId="9" xfId="1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>
      <alignment horizontal="left" vertical="top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3" fillId="0" borderId="7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Informaci&#243;n%20Presupuestaria%20Oct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%20Informaci&#243;n%20Presupuestaria%20Oct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  <sheetName val="Hoja1"/>
    </sheetNames>
    <sheetDataSet>
      <sheetData sheetId="0"/>
      <sheetData sheetId="1"/>
      <sheetData sheetId="2">
        <row r="6">
          <cell r="B6" t="str">
            <v>Del 1 al 31 de Octubre de 2019</v>
          </cell>
        </row>
        <row r="12">
          <cell r="D12">
            <v>1637679</v>
          </cell>
          <cell r="E12">
            <v>-17810.849999999999</v>
          </cell>
          <cell r="G12">
            <v>1316204.74</v>
          </cell>
          <cell r="H12">
            <v>1316204.74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de Enero al 31 de Octubre de 2019</v>
          </cell>
        </row>
        <row r="16">
          <cell r="D16">
            <v>16815358</v>
          </cell>
          <cell r="E16">
            <v>3032896.55</v>
          </cell>
          <cell r="G16">
            <v>18344737.719999999</v>
          </cell>
        </row>
      </sheetData>
      <sheetData sheetId="1"/>
      <sheetData sheetId="2">
        <row r="2">
          <cell r="B2" t="str">
            <v>Cuenta Pública 2019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4"/>
  <sheetViews>
    <sheetView workbookViewId="0">
      <selection activeCell="C61" sqref="C61"/>
    </sheetView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62" t="s">
        <v>46</v>
      </c>
      <c r="C2" s="63"/>
      <c r="D2" s="63"/>
      <c r="E2" s="63"/>
      <c r="F2" s="63"/>
      <c r="G2" s="63"/>
      <c r="H2" s="63"/>
      <c r="I2" s="64"/>
    </row>
    <row r="3" spans="2:9" ht="15" x14ac:dyDescent="0.2">
      <c r="B3" s="65" t="s">
        <v>0</v>
      </c>
      <c r="C3" s="66"/>
      <c r="D3" s="66"/>
      <c r="E3" s="66"/>
      <c r="F3" s="66"/>
      <c r="G3" s="66"/>
      <c r="H3" s="66"/>
      <c r="I3" s="67"/>
    </row>
    <row r="4" spans="2:9" ht="15" x14ac:dyDescent="0.2">
      <c r="B4" s="68" t="s">
        <v>1</v>
      </c>
      <c r="C4" s="69"/>
      <c r="D4" s="69"/>
      <c r="E4" s="69"/>
      <c r="F4" s="69"/>
      <c r="G4" s="69"/>
      <c r="H4" s="69"/>
      <c r="I4" s="70"/>
    </row>
    <row r="5" spans="2:9" ht="15" x14ac:dyDescent="0.2">
      <c r="B5" s="68" t="s">
        <v>2</v>
      </c>
      <c r="C5" s="69"/>
      <c r="D5" s="69"/>
      <c r="E5" s="69"/>
      <c r="F5" s="69"/>
      <c r="G5" s="69"/>
      <c r="H5" s="69"/>
      <c r="I5" s="70"/>
    </row>
    <row r="6" spans="2:9" ht="15" x14ac:dyDescent="0.2">
      <c r="B6" s="71" t="str">
        <f>+'[1]Clasific Económica'!B6:I6</f>
        <v>Del 1 al 31 de Octubre de 2019</v>
      </c>
      <c r="C6" s="72"/>
      <c r="D6" s="72"/>
      <c r="E6" s="72"/>
      <c r="F6" s="72"/>
      <c r="G6" s="72"/>
      <c r="H6" s="72"/>
      <c r="I6" s="7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51" t="s">
        <v>3</v>
      </c>
      <c r="C8" s="52"/>
      <c r="D8" s="57" t="s">
        <v>4</v>
      </c>
      <c r="E8" s="58"/>
      <c r="F8" s="58"/>
      <c r="G8" s="58"/>
      <c r="H8" s="59"/>
      <c r="I8" s="60" t="s">
        <v>5</v>
      </c>
    </row>
    <row r="9" spans="2:9" ht="24" x14ac:dyDescent="0.2">
      <c r="B9" s="53"/>
      <c r="C9" s="54"/>
      <c r="D9" s="49" t="s">
        <v>6</v>
      </c>
      <c r="E9" s="3" t="s">
        <v>7</v>
      </c>
      <c r="F9" s="49" t="s">
        <v>8</v>
      </c>
      <c r="G9" s="49" t="s">
        <v>9</v>
      </c>
      <c r="H9" s="49" t="s">
        <v>10</v>
      </c>
      <c r="I9" s="61"/>
    </row>
    <row r="10" spans="2:9" x14ac:dyDescent="0.2">
      <c r="B10" s="55"/>
      <c r="C10" s="56"/>
      <c r="D10" s="49">
        <v>1</v>
      </c>
      <c r="E10" s="49">
        <v>2</v>
      </c>
      <c r="F10" s="49" t="s">
        <v>11</v>
      </c>
      <c r="G10" s="49">
        <v>4</v>
      </c>
      <c r="H10" s="49">
        <v>5</v>
      </c>
      <c r="I10" s="4" t="s">
        <v>12</v>
      </c>
    </row>
    <row r="11" spans="2:9" s="8" customFormat="1" x14ac:dyDescent="0.2">
      <c r="B11" s="5"/>
      <c r="C11" s="6"/>
      <c r="D11" s="7"/>
      <c r="E11" s="7"/>
      <c r="F11" s="7"/>
      <c r="G11" s="7"/>
      <c r="H11" s="7"/>
      <c r="I11" s="7"/>
    </row>
    <row r="12" spans="2:9" s="8" customFormat="1" x14ac:dyDescent="0.2">
      <c r="B12" s="76" t="s">
        <v>13</v>
      </c>
      <c r="C12" s="77"/>
      <c r="D12" s="9">
        <f t="shared" ref="D12:I12" si="0">SUM(D13:D20)</f>
        <v>0</v>
      </c>
      <c r="E12" s="9">
        <f t="shared" si="0"/>
        <v>0</v>
      </c>
      <c r="F12" s="9">
        <f>SUM(F13:F20)</f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</row>
    <row r="13" spans="2:9" s="8" customFormat="1" x14ac:dyDescent="0.2">
      <c r="B13" s="74" t="s">
        <v>14</v>
      </c>
      <c r="C13" s="75"/>
      <c r="D13" s="10"/>
      <c r="E13" s="10"/>
      <c r="F13" s="11">
        <f t="shared" ref="F13:F20" si="1">IF(AND(D13&gt;=0,E13&gt;=0),(D13+E13),"-")</f>
        <v>0</v>
      </c>
      <c r="G13" s="10"/>
      <c r="H13" s="10"/>
      <c r="I13" s="11">
        <f t="shared" ref="I13:I20" si="2">IF(AND(F13&gt;=0,G13&gt;=0),(F13-G13),"-")</f>
        <v>0</v>
      </c>
    </row>
    <row r="14" spans="2:9" s="8" customFormat="1" x14ac:dyDescent="0.2">
      <c r="B14" s="74" t="s">
        <v>15</v>
      </c>
      <c r="C14" s="75"/>
      <c r="D14" s="10"/>
      <c r="E14" s="10"/>
      <c r="F14" s="11">
        <f t="shared" si="1"/>
        <v>0</v>
      </c>
      <c r="G14" s="10"/>
      <c r="H14" s="10"/>
      <c r="I14" s="11">
        <f t="shared" si="2"/>
        <v>0</v>
      </c>
    </row>
    <row r="15" spans="2:9" s="8" customFormat="1" x14ac:dyDescent="0.2">
      <c r="B15" s="74" t="s">
        <v>16</v>
      </c>
      <c r="C15" s="75"/>
      <c r="D15" s="10"/>
      <c r="E15" s="10"/>
      <c r="F15" s="11">
        <f t="shared" si="1"/>
        <v>0</v>
      </c>
      <c r="G15" s="10"/>
      <c r="H15" s="10"/>
      <c r="I15" s="11">
        <f t="shared" si="2"/>
        <v>0</v>
      </c>
    </row>
    <row r="16" spans="2:9" s="8" customFormat="1" x14ac:dyDescent="0.2">
      <c r="B16" s="74" t="s">
        <v>17</v>
      </c>
      <c r="C16" s="75"/>
      <c r="D16" s="10"/>
      <c r="E16" s="10"/>
      <c r="F16" s="11">
        <f t="shared" si="1"/>
        <v>0</v>
      </c>
      <c r="G16" s="10"/>
      <c r="H16" s="10"/>
      <c r="I16" s="11">
        <f t="shared" si="2"/>
        <v>0</v>
      </c>
    </row>
    <row r="17" spans="2:9" s="8" customFormat="1" x14ac:dyDescent="0.2">
      <c r="B17" s="74" t="s">
        <v>18</v>
      </c>
      <c r="C17" s="75"/>
      <c r="D17" s="10"/>
      <c r="E17" s="10"/>
      <c r="F17" s="11">
        <f t="shared" si="1"/>
        <v>0</v>
      </c>
      <c r="G17" s="10"/>
      <c r="H17" s="10"/>
      <c r="I17" s="11">
        <f t="shared" si="2"/>
        <v>0</v>
      </c>
    </row>
    <row r="18" spans="2:9" s="8" customFormat="1" x14ac:dyDescent="0.2">
      <c r="B18" s="74" t="s">
        <v>19</v>
      </c>
      <c r="C18" s="75"/>
      <c r="D18" s="10"/>
      <c r="E18" s="10"/>
      <c r="F18" s="11">
        <f t="shared" si="1"/>
        <v>0</v>
      </c>
      <c r="G18" s="10"/>
      <c r="H18" s="10"/>
      <c r="I18" s="11">
        <f t="shared" si="2"/>
        <v>0</v>
      </c>
    </row>
    <row r="19" spans="2:9" s="8" customFormat="1" x14ac:dyDescent="0.2">
      <c r="B19" s="74" t="s">
        <v>20</v>
      </c>
      <c r="C19" s="75"/>
      <c r="D19" s="10"/>
      <c r="E19" s="10"/>
      <c r="F19" s="11">
        <f t="shared" si="1"/>
        <v>0</v>
      </c>
      <c r="G19" s="10"/>
      <c r="H19" s="10"/>
      <c r="I19" s="11">
        <f t="shared" si="2"/>
        <v>0</v>
      </c>
    </row>
    <row r="20" spans="2:9" s="8" customFormat="1" x14ac:dyDescent="0.2">
      <c r="B20" s="74" t="s">
        <v>21</v>
      </c>
      <c r="C20" s="75"/>
      <c r="D20" s="10"/>
      <c r="E20" s="10"/>
      <c r="F20" s="11">
        <f t="shared" si="1"/>
        <v>0</v>
      </c>
      <c r="G20" s="10"/>
      <c r="H20" s="10"/>
      <c r="I20" s="11">
        <f t="shared" si="2"/>
        <v>0</v>
      </c>
    </row>
    <row r="21" spans="2:9" s="8" customFormat="1" x14ac:dyDescent="0.2">
      <c r="B21" s="48"/>
      <c r="C21" s="12"/>
      <c r="D21" s="13"/>
      <c r="E21" s="13"/>
      <c r="F21" s="13"/>
      <c r="G21" s="13"/>
      <c r="H21" s="13"/>
      <c r="I21" s="13"/>
    </row>
    <row r="22" spans="2:9" s="8" customFormat="1" x14ac:dyDescent="0.2">
      <c r="B22" s="76" t="s">
        <v>22</v>
      </c>
      <c r="C22" s="77"/>
      <c r="D22" s="9">
        <f t="shared" ref="D22:I22" si="3">SUM(D23:D29)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</row>
    <row r="23" spans="2:9" s="8" customFormat="1" x14ac:dyDescent="0.2">
      <c r="B23" s="74" t="s">
        <v>23</v>
      </c>
      <c r="C23" s="75"/>
      <c r="D23" s="14"/>
      <c r="E23" s="14"/>
      <c r="F23" s="11">
        <f t="shared" ref="F23:F29" si="4">IF(AND(D23&gt;=0,E23&gt;=0),(D23+E23),"-")</f>
        <v>0</v>
      </c>
      <c r="G23" s="14"/>
      <c r="H23" s="14"/>
      <c r="I23" s="11">
        <f t="shared" ref="I23:I29" si="5">IF(AND(F23&gt;=0,G23&gt;=0),(F23-G23),"-")</f>
        <v>0</v>
      </c>
    </row>
    <row r="24" spans="2:9" s="8" customFormat="1" x14ac:dyDescent="0.2">
      <c r="B24" s="74" t="s">
        <v>24</v>
      </c>
      <c r="C24" s="75"/>
      <c r="D24" s="14"/>
      <c r="E24" s="14"/>
      <c r="F24" s="11">
        <f t="shared" si="4"/>
        <v>0</v>
      </c>
      <c r="G24" s="14"/>
      <c r="H24" s="14"/>
      <c r="I24" s="11">
        <f t="shared" si="5"/>
        <v>0</v>
      </c>
    </row>
    <row r="25" spans="2:9" s="8" customFormat="1" x14ac:dyDescent="0.2">
      <c r="B25" s="74" t="s">
        <v>25</v>
      </c>
      <c r="C25" s="75"/>
      <c r="D25" s="14"/>
      <c r="E25" s="14"/>
      <c r="F25" s="11">
        <f t="shared" si="4"/>
        <v>0</v>
      </c>
      <c r="G25" s="14"/>
      <c r="H25" s="14"/>
      <c r="I25" s="11">
        <f t="shared" si="5"/>
        <v>0</v>
      </c>
    </row>
    <row r="26" spans="2:9" s="8" customFormat="1" x14ac:dyDescent="0.2">
      <c r="B26" s="74" t="s">
        <v>26</v>
      </c>
      <c r="C26" s="75"/>
      <c r="D26" s="14"/>
      <c r="E26" s="14"/>
      <c r="F26" s="11">
        <f t="shared" si="4"/>
        <v>0</v>
      </c>
      <c r="G26" s="14"/>
      <c r="H26" s="14"/>
      <c r="I26" s="11">
        <f t="shared" si="5"/>
        <v>0</v>
      </c>
    </row>
    <row r="27" spans="2:9" s="8" customFormat="1" x14ac:dyDescent="0.2">
      <c r="B27" s="74" t="s">
        <v>27</v>
      </c>
      <c r="C27" s="75"/>
      <c r="D27" s="14"/>
      <c r="E27" s="14"/>
      <c r="F27" s="11">
        <f t="shared" si="4"/>
        <v>0</v>
      </c>
      <c r="G27" s="14"/>
      <c r="H27" s="14"/>
      <c r="I27" s="11">
        <f t="shared" si="5"/>
        <v>0</v>
      </c>
    </row>
    <row r="28" spans="2:9" s="8" customFormat="1" x14ac:dyDescent="0.2">
      <c r="B28" s="74" t="s">
        <v>28</v>
      </c>
      <c r="C28" s="75"/>
      <c r="D28" s="14"/>
      <c r="E28" s="14"/>
      <c r="F28" s="11">
        <f t="shared" si="4"/>
        <v>0</v>
      </c>
      <c r="G28" s="14"/>
      <c r="H28" s="14"/>
      <c r="I28" s="11">
        <f t="shared" si="5"/>
        <v>0</v>
      </c>
    </row>
    <row r="29" spans="2:9" s="8" customFormat="1" x14ac:dyDescent="0.2">
      <c r="B29" s="74" t="s">
        <v>29</v>
      </c>
      <c r="C29" s="75"/>
      <c r="D29" s="14"/>
      <c r="E29" s="14"/>
      <c r="F29" s="11">
        <f t="shared" si="4"/>
        <v>0</v>
      </c>
      <c r="G29" s="14"/>
      <c r="H29" s="14"/>
      <c r="I29" s="11">
        <f t="shared" si="5"/>
        <v>0</v>
      </c>
    </row>
    <row r="30" spans="2:9" s="8" customFormat="1" x14ac:dyDescent="0.2">
      <c r="B30" s="48"/>
      <c r="C30" s="12"/>
      <c r="D30" s="15"/>
      <c r="E30" s="15"/>
      <c r="F30" s="13"/>
      <c r="G30" s="15"/>
      <c r="H30" s="15"/>
      <c r="I30" s="15"/>
    </row>
    <row r="31" spans="2:9" s="8" customFormat="1" x14ac:dyDescent="0.2">
      <c r="B31" s="76" t="s">
        <v>30</v>
      </c>
      <c r="C31" s="77"/>
      <c r="D31" s="16">
        <f t="shared" ref="D31:H31" si="6">SUM(D32:D40)</f>
        <v>1637679</v>
      </c>
      <c r="E31" s="16">
        <f t="shared" si="6"/>
        <v>-17810.849999999999</v>
      </c>
      <c r="F31" s="16">
        <f>D31+E31</f>
        <v>1619868.15</v>
      </c>
      <c r="G31" s="16">
        <f t="shared" si="6"/>
        <v>1316204.74</v>
      </c>
      <c r="H31" s="16">
        <f t="shared" si="6"/>
        <v>1316204.74</v>
      </c>
      <c r="I31" s="16">
        <f>F31-G31</f>
        <v>303663.40999999992</v>
      </c>
    </row>
    <row r="32" spans="2:9" s="8" customFormat="1" x14ac:dyDescent="0.2">
      <c r="B32" s="74" t="s">
        <v>31</v>
      </c>
      <c r="C32" s="75"/>
      <c r="D32" s="17">
        <f>+'[1]Clasific Económica'!D12</f>
        <v>1637679</v>
      </c>
      <c r="E32" s="17">
        <f>+'[1]Clasific Económica'!E12</f>
        <v>-17810.849999999999</v>
      </c>
      <c r="F32" s="18">
        <f>D32+E32</f>
        <v>1619868.15</v>
      </c>
      <c r="G32" s="17">
        <f>+'[1]Clasific Económica'!G12:G12</f>
        <v>1316204.74</v>
      </c>
      <c r="H32" s="17">
        <f>+'[1]Clasific Económica'!H12:H12</f>
        <v>1316204.74</v>
      </c>
      <c r="I32" s="18">
        <f>IF(AND(F32&gt;=0,G32&gt;=0),(F32-G32),"-")</f>
        <v>303663.40999999992</v>
      </c>
    </row>
    <row r="33" spans="2:9" s="8" customFormat="1" x14ac:dyDescent="0.2">
      <c r="B33" s="74" t="s">
        <v>32</v>
      </c>
      <c r="C33" s="75"/>
      <c r="D33" s="14"/>
      <c r="E33" s="17"/>
      <c r="F33" s="11">
        <f t="shared" ref="F33:F40" si="7">IF(AND(D33&gt;=0,E33&gt;=0),(D33+E33),"-")</f>
        <v>0</v>
      </c>
      <c r="G33" s="14"/>
      <c r="H33" s="14"/>
      <c r="I33" s="11">
        <f t="shared" ref="I33:I40" si="8">IF(AND(F33&gt;=0,G33&gt;=0),(F33-G33),"-")</f>
        <v>0</v>
      </c>
    </row>
    <row r="34" spans="2:9" s="8" customFormat="1" x14ac:dyDescent="0.2">
      <c r="B34" s="74" t="s">
        <v>33</v>
      </c>
      <c r="C34" s="75"/>
      <c r="D34" s="14"/>
      <c r="E34" s="14"/>
      <c r="F34" s="11">
        <f t="shared" si="7"/>
        <v>0</v>
      </c>
      <c r="G34" s="14"/>
      <c r="H34" s="14"/>
      <c r="I34" s="11">
        <f t="shared" si="8"/>
        <v>0</v>
      </c>
    </row>
    <row r="35" spans="2:9" s="8" customFormat="1" x14ac:dyDescent="0.2">
      <c r="B35" s="74" t="s">
        <v>34</v>
      </c>
      <c r="C35" s="75"/>
      <c r="D35" s="14"/>
      <c r="E35" s="14"/>
      <c r="F35" s="11">
        <f t="shared" si="7"/>
        <v>0</v>
      </c>
      <c r="G35" s="14"/>
      <c r="H35" s="14"/>
      <c r="I35" s="11">
        <f t="shared" si="8"/>
        <v>0</v>
      </c>
    </row>
    <row r="36" spans="2:9" s="8" customFormat="1" x14ac:dyDescent="0.2">
      <c r="B36" s="74" t="s">
        <v>35</v>
      </c>
      <c r="C36" s="75"/>
      <c r="D36" s="14"/>
      <c r="E36" s="14"/>
      <c r="F36" s="11">
        <f t="shared" si="7"/>
        <v>0</v>
      </c>
      <c r="G36" s="14"/>
      <c r="H36" s="14"/>
      <c r="I36" s="11">
        <f t="shared" si="8"/>
        <v>0</v>
      </c>
    </row>
    <row r="37" spans="2:9" s="8" customFormat="1" x14ac:dyDescent="0.2">
      <c r="B37" s="74" t="s">
        <v>36</v>
      </c>
      <c r="C37" s="75"/>
      <c r="D37" s="14"/>
      <c r="E37" s="14"/>
      <c r="F37" s="11">
        <f t="shared" si="7"/>
        <v>0</v>
      </c>
      <c r="G37" s="14"/>
      <c r="H37" s="14"/>
      <c r="I37" s="11">
        <f t="shared" si="8"/>
        <v>0</v>
      </c>
    </row>
    <row r="38" spans="2:9" s="8" customFormat="1" x14ac:dyDescent="0.2">
      <c r="B38" s="74" t="s">
        <v>37</v>
      </c>
      <c r="C38" s="75"/>
      <c r="D38" s="14"/>
      <c r="E38" s="14"/>
      <c r="F38" s="11">
        <f t="shared" si="7"/>
        <v>0</v>
      </c>
      <c r="G38" s="14"/>
      <c r="H38" s="14"/>
      <c r="I38" s="11">
        <f t="shared" si="8"/>
        <v>0</v>
      </c>
    </row>
    <row r="39" spans="2:9" s="8" customFormat="1" x14ac:dyDescent="0.2">
      <c r="B39" s="74" t="s">
        <v>38</v>
      </c>
      <c r="C39" s="75"/>
      <c r="D39" s="14"/>
      <c r="E39" s="14"/>
      <c r="F39" s="11">
        <f>IF(AND(D39&gt;=0,E39&gt;=0),(D39+E39),"-")</f>
        <v>0</v>
      </c>
      <c r="G39" s="14"/>
      <c r="H39" s="14"/>
      <c r="I39" s="11">
        <f t="shared" si="8"/>
        <v>0</v>
      </c>
    </row>
    <row r="40" spans="2:9" s="8" customFormat="1" x14ac:dyDescent="0.2">
      <c r="B40" s="74" t="s">
        <v>39</v>
      </c>
      <c r="C40" s="75"/>
      <c r="D40" s="14"/>
      <c r="E40" s="14"/>
      <c r="F40" s="11">
        <f t="shared" si="7"/>
        <v>0</v>
      </c>
      <c r="G40" s="14"/>
      <c r="H40" s="14"/>
      <c r="I40" s="11">
        <f t="shared" si="8"/>
        <v>0</v>
      </c>
    </row>
    <row r="41" spans="2:9" s="8" customFormat="1" x14ac:dyDescent="0.2">
      <c r="B41" s="48"/>
      <c r="C41" s="12"/>
      <c r="D41" s="15"/>
      <c r="E41" s="15"/>
      <c r="F41" s="15"/>
      <c r="G41" s="15"/>
      <c r="H41" s="15"/>
      <c r="I41" s="15"/>
    </row>
    <row r="42" spans="2:9" s="8" customFormat="1" x14ac:dyDescent="0.2">
      <c r="B42" s="76" t="s">
        <v>40</v>
      </c>
      <c r="C42" s="77"/>
      <c r="D42" s="19">
        <f t="shared" ref="D42:I42" si="9">SUM(D43:D46)</f>
        <v>0</v>
      </c>
      <c r="E42" s="19">
        <f t="shared" si="9"/>
        <v>0</v>
      </c>
      <c r="F42" s="19">
        <f t="shared" si="9"/>
        <v>0</v>
      </c>
      <c r="G42" s="20">
        <f t="shared" si="9"/>
        <v>0</v>
      </c>
      <c r="H42" s="19">
        <f t="shared" si="9"/>
        <v>0</v>
      </c>
      <c r="I42" s="19">
        <f t="shared" si="9"/>
        <v>0</v>
      </c>
    </row>
    <row r="43" spans="2:9" s="8" customFormat="1" x14ac:dyDescent="0.2">
      <c r="B43" s="74" t="s">
        <v>41</v>
      </c>
      <c r="C43" s="75"/>
      <c r="D43" s="14"/>
      <c r="E43" s="14"/>
      <c r="F43" s="11">
        <f>IF(AND(D43&gt;=0,E43&gt;=0),(D43+E43),"-")</f>
        <v>0</v>
      </c>
      <c r="G43" s="14"/>
      <c r="H43" s="14"/>
      <c r="I43" s="11">
        <f>IF(AND(F43&gt;=0,G43&gt;=0),(F43-G43),"-")</f>
        <v>0</v>
      </c>
    </row>
    <row r="44" spans="2:9" s="8" customFormat="1" x14ac:dyDescent="0.2">
      <c r="B44" s="74" t="s">
        <v>42</v>
      </c>
      <c r="C44" s="75"/>
      <c r="D44" s="14"/>
      <c r="E44" s="14"/>
      <c r="F44" s="11">
        <f>IF(AND(D44&gt;=0,E44&gt;=0),(D44+E44),"-")</f>
        <v>0</v>
      </c>
      <c r="G44" s="14"/>
      <c r="H44" s="14"/>
      <c r="I44" s="11">
        <f>IF(AND(F44&gt;=0,G44&gt;=0),(F44-G44),"-")</f>
        <v>0</v>
      </c>
    </row>
    <row r="45" spans="2:9" s="8" customFormat="1" x14ac:dyDescent="0.2">
      <c r="B45" s="74" t="s">
        <v>43</v>
      </c>
      <c r="C45" s="75"/>
      <c r="D45" s="14"/>
      <c r="E45" s="14"/>
      <c r="F45" s="11">
        <f>IF(AND(D45&gt;=0,E45&gt;=0),(D45+E45),"-")</f>
        <v>0</v>
      </c>
      <c r="G45" s="14"/>
      <c r="H45" s="14"/>
      <c r="I45" s="11">
        <f>IF(AND(F45&gt;=0,G45&gt;=0),(F45-G45),"-")</f>
        <v>0</v>
      </c>
    </row>
    <row r="46" spans="2:9" s="8" customFormat="1" x14ac:dyDescent="0.2">
      <c r="B46" s="74" t="s">
        <v>44</v>
      </c>
      <c r="C46" s="75"/>
      <c r="D46" s="14"/>
      <c r="E46" s="14"/>
      <c r="F46" s="11">
        <f>IF(AND(D46&gt;=0,E46&gt;=0),(D46+E46),"-")</f>
        <v>0</v>
      </c>
      <c r="G46" s="14"/>
      <c r="H46" s="14"/>
      <c r="I46" s="11">
        <f>IF(AND(F46&gt;=0,G46&gt;=0),(F46-G46),"-")</f>
        <v>0</v>
      </c>
    </row>
    <row r="47" spans="2:9" s="8" customFormat="1" x14ac:dyDescent="0.2">
      <c r="B47" s="21"/>
      <c r="C47" s="22"/>
      <c r="D47" s="23"/>
      <c r="E47" s="23"/>
      <c r="F47" s="23"/>
      <c r="G47" s="23"/>
      <c r="H47" s="23"/>
      <c r="I47" s="23"/>
    </row>
    <row r="48" spans="2:9" s="8" customFormat="1" x14ac:dyDescent="0.2">
      <c r="B48" s="24"/>
      <c r="C48" s="25" t="s">
        <v>45</v>
      </c>
      <c r="D48" s="26">
        <f t="shared" ref="D48:I48" si="10">SUM(D12,D22,D31,D42)</f>
        <v>1637679</v>
      </c>
      <c r="E48" s="26">
        <f t="shared" si="10"/>
        <v>-17810.849999999999</v>
      </c>
      <c r="F48" s="26">
        <f t="shared" si="10"/>
        <v>1619868.15</v>
      </c>
      <c r="G48" s="26">
        <f t="shared" si="10"/>
        <v>1316204.74</v>
      </c>
      <c r="H48" s="26">
        <f t="shared" si="10"/>
        <v>1316204.74</v>
      </c>
      <c r="I48" s="26">
        <f t="shared" si="10"/>
        <v>303663.40999999992</v>
      </c>
    </row>
    <row r="49" spans="3:8" s="8" customFormat="1" x14ac:dyDescent="0.2"/>
    <row r="50" spans="3:8" s="8" customFormat="1" x14ac:dyDescent="0.2">
      <c r="C50" s="83" t="s">
        <v>47</v>
      </c>
      <c r="F50" s="85" t="s">
        <v>50</v>
      </c>
      <c r="G50" s="85"/>
      <c r="H50" s="85"/>
    </row>
    <row r="51" spans="3:8" s="8" customFormat="1" x14ac:dyDescent="0.2"/>
    <row r="52" spans="3:8" s="8" customFormat="1" x14ac:dyDescent="0.2">
      <c r="C52" s="82"/>
      <c r="F52" s="82"/>
      <c r="G52" s="82"/>
      <c r="H52" s="82"/>
    </row>
    <row r="53" spans="3:8" s="8" customFormat="1" x14ac:dyDescent="0.2">
      <c r="C53" s="83" t="s">
        <v>48</v>
      </c>
      <c r="F53" s="86" t="s">
        <v>51</v>
      </c>
      <c r="G53" s="86"/>
      <c r="H53" s="86"/>
    </row>
    <row r="54" spans="3:8" x14ac:dyDescent="0.2">
      <c r="C54" s="84" t="s">
        <v>49</v>
      </c>
      <c r="F54" s="87" t="s">
        <v>52</v>
      </c>
      <c r="G54" s="87"/>
      <c r="H54" s="87"/>
    </row>
  </sheetData>
  <mergeCells count="43">
    <mergeCell ref="F50:H50"/>
    <mergeCell ref="F53:H53"/>
    <mergeCell ref="F54:H54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4"/>
  <sheetViews>
    <sheetView tabSelected="1" workbookViewId="0">
      <selection activeCell="C58" sqref="C58"/>
    </sheetView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62" t="str">
        <f>+'[2]Clasific Económica'!B2:I2</f>
        <v>Cuenta Pública 2019</v>
      </c>
      <c r="C2" s="63"/>
      <c r="D2" s="63"/>
      <c r="E2" s="63"/>
      <c r="F2" s="63"/>
      <c r="G2" s="63"/>
      <c r="H2" s="63"/>
      <c r="I2" s="64"/>
    </row>
    <row r="3" spans="2:9" ht="15" x14ac:dyDescent="0.2">
      <c r="B3" s="65" t="s">
        <v>0</v>
      </c>
      <c r="C3" s="66"/>
      <c r="D3" s="66"/>
      <c r="E3" s="66"/>
      <c r="F3" s="66"/>
      <c r="G3" s="66"/>
      <c r="H3" s="66"/>
      <c r="I3" s="67"/>
    </row>
    <row r="4" spans="2:9" ht="15" x14ac:dyDescent="0.2">
      <c r="B4" s="68" t="s">
        <v>1</v>
      </c>
      <c r="C4" s="69"/>
      <c r="D4" s="69"/>
      <c r="E4" s="69"/>
      <c r="F4" s="69"/>
      <c r="G4" s="69"/>
      <c r="H4" s="69"/>
      <c r="I4" s="70"/>
    </row>
    <row r="5" spans="2:9" ht="15" x14ac:dyDescent="0.2">
      <c r="B5" s="68" t="s">
        <v>2</v>
      </c>
      <c r="C5" s="69"/>
      <c r="D5" s="69"/>
      <c r="E5" s="69"/>
      <c r="F5" s="69"/>
      <c r="G5" s="69"/>
      <c r="H5" s="69"/>
      <c r="I5" s="70"/>
    </row>
    <row r="6" spans="2:9" ht="15" x14ac:dyDescent="0.2">
      <c r="B6" s="71" t="str">
        <f>+'[2]Clasific Admtva'!B10:I10</f>
        <v>Del 1 de Enero al 31 de Octubre de 2019</v>
      </c>
      <c r="C6" s="72"/>
      <c r="D6" s="72"/>
      <c r="E6" s="72"/>
      <c r="F6" s="72"/>
      <c r="G6" s="72"/>
      <c r="H6" s="72"/>
      <c r="I6" s="7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51" t="s">
        <v>3</v>
      </c>
      <c r="C8" s="52"/>
      <c r="D8" s="57" t="s">
        <v>4</v>
      </c>
      <c r="E8" s="58"/>
      <c r="F8" s="58"/>
      <c r="G8" s="58"/>
      <c r="H8" s="59"/>
      <c r="I8" s="60" t="s">
        <v>5</v>
      </c>
    </row>
    <row r="9" spans="2:9" ht="24" x14ac:dyDescent="0.2">
      <c r="B9" s="53"/>
      <c r="C9" s="54"/>
      <c r="D9" s="49" t="s">
        <v>6</v>
      </c>
      <c r="E9" s="3" t="s">
        <v>7</v>
      </c>
      <c r="F9" s="49" t="s">
        <v>8</v>
      </c>
      <c r="G9" s="49" t="s">
        <v>9</v>
      </c>
      <c r="H9" s="49" t="s">
        <v>10</v>
      </c>
      <c r="I9" s="61"/>
    </row>
    <row r="10" spans="2:9" x14ac:dyDescent="0.2">
      <c r="B10" s="55"/>
      <c r="C10" s="56"/>
      <c r="D10" s="49">
        <v>1</v>
      </c>
      <c r="E10" s="49">
        <v>2</v>
      </c>
      <c r="F10" s="49" t="s">
        <v>11</v>
      </c>
      <c r="G10" s="49">
        <v>4</v>
      </c>
      <c r="H10" s="49">
        <v>5</v>
      </c>
      <c r="I10" s="4" t="s">
        <v>12</v>
      </c>
    </row>
    <row r="11" spans="2:9" x14ac:dyDescent="0.2">
      <c r="B11" s="27"/>
      <c r="C11" s="28"/>
      <c r="D11" s="29"/>
      <c r="E11" s="29"/>
      <c r="F11" s="29"/>
      <c r="G11" s="29"/>
      <c r="H11" s="29"/>
      <c r="I11" s="29"/>
    </row>
    <row r="12" spans="2:9" x14ac:dyDescent="0.2">
      <c r="B12" s="80" t="s">
        <v>13</v>
      </c>
      <c r="C12" s="81"/>
      <c r="D12" s="30">
        <f t="shared" ref="D12:I12" si="0">SUM(D13:D20)</f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</row>
    <row r="13" spans="2:9" x14ac:dyDescent="0.2">
      <c r="B13" s="78" t="s">
        <v>14</v>
      </c>
      <c r="C13" s="79"/>
      <c r="D13" s="31"/>
      <c r="E13" s="31"/>
      <c r="F13" s="32">
        <f t="shared" ref="F13:F20" si="1">IF(AND(D13&gt;=0,E13&gt;=0),(D13+E13),"-")</f>
        <v>0</v>
      </c>
      <c r="G13" s="31"/>
      <c r="H13" s="31"/>
      <c r="I13" s="32">
        <f t="shared" ref="I13:I20" si="2">IF(AND(F13&gt;=0,G13&gt;=0),(F13-G13),"-")</f>
        <v>0</v>
      </c>
    </row>
    <row r="14" spans="2:9" x14ac:dyDescent="0.2">
      <c r="B14" s="78" t="s">
        <v>15</v>
      </c>
      <c r="C14" s="79"/>
      <c r="D14" s="31"/>
      <c r="E14" s="31"/>
      <c r="F14" s="32">
        <f t="shared" si="1"/>
        <v>0</v>
      </c>
      <c r="G14" s="31"/>
      <c r="H14" s="31"/>
      <c r="I14" s="32">
        <f t="shared" si="2"/>
        <v>0</v>
      </c>
    </row>
    <row r="15" spans="2:9" x14ac:dyDescent="0.2">
      <c r="B15" s="78" t="s">
        <v>16</v>
      </c>
      <c r="C15" s="79"/>
      <c r="D15" s="31"/>
      <c r="E15" s="31"/>
      <c r="F15" s="32">
        <f t="shared" si="1"/>
        <v>0</v>
      </c>
      <c r="G15" s="31"/>
      <c r="H15" s="31"/>
      <c r="I15" s="32">
        <f t="shared" si="2"/>
        <v>0</v>
      </c>
    </row>
    <row r="16" spans="2:9" x14ac:dyDescent="0.2">
      <c r="B16" s="78" t="s">
        <v>17</v>
      </c>
      <c r="C16" s="79"/>
      <c r="D16" s="31"/>
      <c r="E16" s="31"/>
      <c r="F16" s="32">
        <f t="shared" si="1"/>
        <v>0</v>
      </c>
      <c r="G16" s="31"/>
      <c r="H16" s="31"/>
      <c r="I16" s="32">
        <f t="shared" si="2"/>
        <v>0</v>
      </c>
    </row>
    <row r="17" spans="2:9" x14ac:dyDescent="0.2">
      <c r="B17" s="78" t="s">
        <v>18</v>
      </c>
      <c r="C17" s="79"/>
      <c r="D17" s="31"/>
      <c r="E17" s="31"/>
      <c r="F17" s="32">
        <f t="shared" si="1"/>
        <v>0</v>
      </c>
      <c r="G17" s="31"/>
      <c r="H17" s="31"/>
      <c r="I17" s="32">
        <f t="shared" si="2"/>
        <v>0</v>
      </c>
    </row>
    <row r="18" spans="2:9" x14ac:dyDescent="0.2">
      <c r="B18" s="78" t="s">
        <v>19</v>
      </c>
      <c r="C18" s="79"/>
      <c r="D18" s="31"/>
      <c r="E18" s="31"/>
      <c r="F18" s="32">
        <f t="shared" si="1"/>
        <v>0</v>
      </c>
      <c r="G18" s="31"/>
      <c r="H18" s="31"/>
      <c r="I18" s="32">
        <f t="shared" si="2"/>
        <v>0</v>
      </c>
    </row>
    <row r="19" spans="2:9" x14ac:dyDescent="0.2">
      <c r="B19" s="78" t="s">
        <v>20</v>
      </c>
      <c r="C19" s="79"/>
      <c r="D19" s="31"/>
      <c r="E19" s="31"/>
      <c r="F19" s="32">
        <f t="shared" si="1"/>
        <v>0</v>
      </c>
      <c r="G19" s="31"/>
      <c r="H19" s="31"/>
      <c r="I19" s="32">
        <f t="shared" si="2"/>
        <v>0</v>
      </c>
    </row>
    <row r="20" spans="2:9" x14ac:dyDescent="0.2">
      <c r="B20" s="78" t="s">
        <v>21</v>
      </c>
      <c r="C20" s="79"/>
      <c r="D20" s="31"/>
      <c r="E20" s="31"/>
      <c r="F20" s="32">
        <f t="shared" si="1"/>
        <v>0</v>
      </c>
      <c r="G20" s="31"/>
      <c r="H20" s="31"/>
      <c r="I20" s="32">
        <f t="shared" si="2"/>
        <v>0</v>
      </c>
    </row>
    <row r="21" spans="2:9" x14ac:dyDescent="0.2">
      <c r="B21" s="50"/>
      <c r="C21" s="33"/>
      <c r="D21" s="34"/>
      <c r="E21" s="34"/>
      <c r="F21" s="34"/>
      <c r="G21" s="34"/>
      <c r="H21" s="34"/>
      <c r="I21" s="34"/>
    </row>
    <row r="22" spans="2:9" x14ac:dyDescent="0.2">
      <c r="B22" s="80" t="s">
        <v>22</v>
      </c>
      <c r="C22" s="81"/>
      <c r="D22" s="30">
        <f t="shared" ref="D22:I22" si="3">SUM(D23:D29)</f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</row>
    <row r="23" spans="2:9" x14ac:dyDescent="0.2">
      <c r="B23" s="78" t="s">
        <v>23</v>
      </c>
      <c r="C23" s="79"/>
      <c r="D23" s="35"/>
      <c r="E23" s="35"/>
      <c r="F23" s="32">
        <f t="shared" ref="F23:F29" si="4">IF(AND(D23&gt;=0,E23&gt;=0),(D23+E23),"-")</f>
        <v>0</v>
      </c>
      <c r="G23" s="35"/>
      <c r="H23" s="35"/>
      <c r="I23" s="32">
        <f t="shared" ref="I23:I29" si="5">IF(AND(F23&gt;=0,G23&gt;=0),(F23-G23),"-")</f>
        <v>0</v>
      </c>
    </row>
    <row r="24" spans="2:9" x14ac:dyDescent="0.2">
      <c r="B24" s="78" t="s">
        <v>24</v>
      </c>
      <c r="C24" s="79"/>
      <c r="D24" s="35"/>
      <c r="E24" s="35"/>
      <c r="F24" s="32">
        <f t="shared" si="4"/>
        <v>0</v>
      </c>
      <c r="G24" s="35"/>
      <c r="H24" s="35"/>
      <c r="I24" s="32">
        <f t="shared" si="5"/>
        <v>0</v>
      </c>
    </row>
    <row r="25" spans="2:9" x14ac:dyDescent="0.2">
      <c r="B25" s="78" t="s">
        <v>25</v>
      </c>
      <c r="C25" s="79"/>
      <c r="D25" s="35"/>
      <c r="E25" s="35"/>
      <c r="F25" s="32">
        <f t="shared" si="4"/>
        <v>0</v>
      </c>
      <c r="G25" s="35"/>
      <c r="H25" s="35"/>
      <c r="I25" s="32">
        <f t="shared" si="5"/>
        <v>0</v>
      </c>
    </row>
    <row r="26" spans="2:9" x14ac:dyDescent="0.2">
      <c r="B26" s="78" t="s">
        <v>26</v>
      </c>
      <c r="C26" s="79"/>
      <c r="D26" s="35"/>
      <c r="E26" s="35"/>
      <c r="F26" s="32">
        <f t="shared" si="4"/>
        <v>0</v>
      </c>
      <c r="G26" s="35"/>
      <c r="H26" s="35"/>
      <c r="I26" s="32">
        <f t="shared" si="5"/>
        <v>0</v>
      </c>
    </row>
    <row r="27" spans="2:9" x14ac:dyDescent="0.2">
      <c r="B27" s="78" t="s">
        <v>27</v>
      </c>
      <c r="C27" s="79"/>
      <c r="D27" s="35"/>
      <c r="E27" s="35"/>
      <c r="F27" s="32">
        <f t="shared" si="4"/>
        <v>0</v>
      </c>
      <c r="G27" s="35"/>
      <c r="H27" s="35"/>
      <c r="I27" s="32">
        <f t="shared" si="5"/>
        <v>0</v>
      </c>
    </row>
    <row r="28" spans="2:9" x14ac:dyDescent="0.2">
      <c r="B28" s="78" t="s">
        <v>28</v>
      </c>
      <c r="C28" s="79"/>
      <c r="D28" s="35"/>
      <c r="E28" s="35"/>
      <c r="F28" s="32">
        <f t="shared" si="4"/>
        <v>0</v>
      </c>
      <c r="G28" s="35"/>
      <c r="H28" s="35"/>
      <c r="I28" s="32">
        <f t="shared" si="5"/>
        <v>0</v>
      </c>
    </row>
    <row r="29" spans="2:9" x14ac:dyDescent="0.2">
      <c r="B29" s="78" t="s">
        <v>29</v>
      </c>
      <c r="C29" s="79"/>
      <c r="D29" s="35"/>
      <c r="E29" s="35"/>
      <c r="F29" s="32">
        <f t="shared" si="4"/>
        <v>0</v>
      </c>
      <c r="G29" s="35"/>
      <c r="H29" s="35"/>
      <c r="I29" s="32">
        <f t="shared" si="5"/>
        <v>0</v>
      </c>
    </row>
    <row r="30" spans="2:9" x14ac:dyDescent="0.2">
      <c r="B30" s="50"/>
      <c r="C30" s="33"/>
      <c r="D30" s="36"/>
      <c r="E30" s="36"/>
      <c r="F30" s="34"/>
      <c r="G30" s="36"/>
      <c r="H30" s="36"/>
      <c r="I30" s="36"/>
    </row>
    <row r="31" spans="2:9" x14ac:dyDescent="0.2">
      <c r="B31" s="80" t="s">
        <v>30</v>
      </c>
      <c r="C31" s="81"/>
      <c r="D31" s="37">
        <f t="shared" ref="D31:I31" si="6">SUM(D32:D40)</f>
        <v>16815358</v>
      </c>
      <c r="E31" s="37">
        <f t="shared" si="6"/>
        <v>3032896.55</v>
      </c>
      <c r="F31" s="37">
        <f t="shared" si="6"/>
        <v>19848254.550000001</v>
      </c>
      <c r="G31" s="37">
        <f t="shared" si="6"/>
        <v>18344737.719999999</v>
      </c>
      <c r="H31" s="37">
        <f t="shared" si="6"/>
        <v>18344737.719999999</v>
      </c>
      <c r="I31" s="37">
        <f t="shared" si="6"/>
        <v>1503516.8300000019</v>
      </c>
    </row>
    <row r="32" spans="2:9" x14ac:dyDescent="0.2">
      <c r="B32" s="78" t="s">
        <v>31</v>
      </c>
      <c r="C32" s="79"/>
      <c r="D32" s="38">
        <f>+'[2]Clasific Admtva'!D16</f>
        <v>16815358</v>
      </c>
      <c r="E32" s="38">
        <f>+'[2]Clasific Admtva'!E16</f>
        <v>3032896.55</v>
      </c>
      <c r="F32" s="39">
        <f>D32+E32</f>
        <v>19848254.550000001</v>
      </c>
      <c r="G32" s="38">
        <f>+'[2]Clasific Admtva'!G16</f>
        <v>18344737.719999999</v>
      </c>
      <c r="H32" s="38">
        <f>+G32</f>
        <v>18344737.719999999</v>
      </c>
      <c r="I32" s="39">
        <f t="shared" ref="I32:I40" si="7">IF(AND(F32&gt;=0,G32&gt;=0),(F32-G32),"-")</f>
        <v>1503516.8300000019</v>
      </c>
    </row>
    <row r="33" spans="2:9" x14ac:dyDescent="0.2">
      <c r="B33" s="78" t="s">
        <v>32</v>
      </c>
      <c r="C33" s="79"/>
      <c r="D33" s="35"/>
      <c r="E33" s="35"/>
      <c r="F33" s="32">
        <f t="shared" ref="F33:F40" si="8">IF(AND(D33&gt;=0,E33&gt;=0),(D33+E33),"-")</f>
        <v>0</v>
      </c>
      <c r="G33" s="35"/>
      <c r="H33" s="35"/>
      <c r="I33" s="32">
        <f t="shared" si="7"/>
        <v>0</v>
      </c>
    </row>
    <row r="34" spans="2:9" x14ac:dyDescent="0.2">
      <c r="B34" s="78" t="s">
        <v>33</v>
      </c>
      <c r="C34" s="79"/>
      <c r="D34" s="35"/>
      <c r="E34" s="35"/>
      <c r="F34" s="32">
        <f t="shared" si="8"/>
        <v>0</v>
      </c>
      <c r="G34" s="35"/>
      <c r="H34" s="35"/>
      <c r="I34" s="32">
        <f t="shared" si="7"/>
        <v>0</v>
      </c>
    </row>
    <row r="35" spans="2:9" x14ac:dyDescent="0.2">
      <c r="B35" s="78" t="s">
        <v>34</v>
      </c>
      <c r="C35" s="79"/>
      <c r="D35" s="35"/>
      <c r="E35" s="35"/>
      <c r="F35" s="32">
        <f t="shared" si="8"/>
        <v>0</v>
      </c>
      <c r="G35" s="35"/>
      <c r="H35" s="35"/>
      <c r="I35" s="32">
        <f t="shared" si="7"/>
        <v>0</v>
      </c>
    </row>
    <row r="36" spans="2:9" x14ac:dyDescent="0.2">
      <c r="B36" s="78" t="s">
        <v>35</v>
      </c>
      <c r="C36" s="79"/>
      <c r="D36" s="35"/>
      <c r="E36" s="35"/>
      <c r="F36" s="32">
        <f t="shared" si="8"/>
        <v>0</v>
      </c>
      <c r="G36" s="35"/>
      <c r="H36" s="35"/>
      <c r="I36" s="32">
        <f t="shared" si="7"/>
        <v>0</v>
      </c>
    </row>
    <row r="37" spans="2:9" x14ac:dyDescent="0.2">
      <c r="B37" s="78" t="s">
        <v>36</v>
      </c>
      <c r="C37" s="79"/>
      <c r="D37" s="35"/>
      <c r="E37" s="35"/>
      <c r="F37" s="32">
        <f t="shared" si="8"/>
        <v>0</v>
      </c>
      <c r="G37" s="35"/>
      <c r="H37" s="35"/>
      <c r="I37" s="32">
        <f t="shared" si="7"/>
        <v>0</v>
      </c>
    </row>
    <row r="38" spans="2:9" x14ac:dyDescent="0.2">
      <c r="B38" s="78" t="s">
        <v>37</v>
      </c>
      <c r="C38" s="79"/>
      <c r="D38" s="35"/>
      <c r="E38" s="35"/>
      <c r="F38" s="32">
        <f t="shared" si="8"/>
        <v>0</v>
      </c>
      <c r="G38" s="35"/>
      <c r="H38" s="35"/>
      <c r="I38" s="32">
        <f t="shared" si="7"/>
        <v>0</v>
      </c>
    </row>
    <row r="39" spans="2:9" x14ac:dyDescent="0.2">
      <c r="B39" s="78" t="s">
        <v>38</v>
      </c>
      <c r="C39" s="79"/>
      <c r="D39" s="35"/>
      <c r="E39" s="35"/>
      <c r="F39" s="32">
        <f t="shared" si="8"/>
        <v>0</v>
      </c>
      <c r="G39" s="35"/>
      <c r="H39" s="35"/>
      <c r="I39" s="32">
        <f t="shared" si="7"/>
        <v>0</v>
      </c>
    </row>
    <row r="40" spans="2:9" x14ac:dyDescent="0.2">
      <c r="B40" s="78" t="s">
        <v>39</v>
      </c>
      <c r="C40" s="79"/>
      <c r="D40" s="35"/>
      <c r="E40" s="35"/>
      <c r="F40" s="32">
        <f t="shared" si="8"/>
        <v>0</v>
      </c>
      <c r="G40" s="35"/>
      <c r="H40" s="35"/>
      <c r="I40" s="32">
        <f t="shared" si="7"/>
        <v>0</v>
      </c>
    </row>
    <row r="41" spans="2:9" x14ac:dyDescent="0.2">
      <c r="B41" s="50"/>
      <c r="C41" s="33"/>
      <c r="D41" s="36"/>
      <c r="E41" s="36"/>
      <c r="F41" s="36"/>
      <c r="G41" s="36"/>
      <c r="H41" s="36"/>
      <c r="I41" s="36"/>
    </row>
    <row r="42" spans="2:9" x14ac:dyDescent="0.2">
      <c r="B42" s="80" t="s">
        <v>40</v>
      </c>
      <c r="C42" s="81"/>
      <c r="D42" s="40">
        <f t="shared" ref="D42:I42" si="9">SUM(D43:D46)</f>
        <v>0</v>
      </c>
      <c r="E42" s="40">
        <f t="shared" si="9"/>
        <v>0</v>
      </c>
      <c r="F42" s="40">
        <f t="shared" si="9"/>
        <v>0</v>
      </c>
      <c r="G42" s="41">
        <f t="shared" si="9"/>
        <v>0</v>
      </c>
      <c r="H42" s="40">
        <f t="shared" si="9"/>
        <v>0</v>
      </c>
      <c r="I42" s="40">
        <f t="shared" si="9"/>
        <v>0</v>
      </c>
    </row>
    <row r="43" spans="2:9" x14ac:dyDescent="0.2">
      <c r="B43" s="78" t="s">
        <v>41</v>
      </c>
      <c r="C43" s="79"/>
      <c r="D43" s="35"/>
      <c r="E43" s="35"/>
      <c r="F43" s="32">
        <f>IF(AND(D43&gt;=0,E43&gt;=0),(D43+E43),"-")</f>
        <v>0</v>
      </c>
      <c r="G43" s="35"/>
      <c r="H43" s="35"/>
      <c r="I43" s="32">
        <f>IF(AND(F43&gt;=0,G43&gt;=0),(F43-G43),"-")</f>
        <v>0</v>
      </c>
    </row>
    <row r="44" spans="2:9" x14ac:dyDescent="0.2">
      <c r="B44" s="78" t="s">
        <v>42</v>
      </c>
      <c r="C44" s="79"/>
      <c r="D44" s="35"/>
      <c r="E44" s="35"/>
      <c r="F44" s="32">
        <f>IF(AND(D44&gt;=0,E44&gt;=0),(D44+E44),"-")</f>
        <v>0</v>
      </c>
      <c r="G44" s="35"/>
      <c r="H44" s="35"/>
      <c r="I44" s="32">
        <f>IF(AND(F44&gt;=0,G44&gt;=0),(F44-G44),"-")</f>
        <v>0</v>
      </c>
    </row>
    <row r="45" spans="2:9" x14ac:dyDescent="0.2">
      <c r="B45" s="78" t="s">
        <v>43</v>
      </c>
      <c r="C45" s="79"/>
      <c r="D45" s="35"/>
      <c r="E45" s="35"/>
      <c r="F45" s="32">
        <f>IF(AND(D45&gt;=0,E45&gt;=0),(D45+E45),"-")</f>
        <v>0</v>
      </c>
      <c r="G45" s="35"/>
      <c r="H45" s="35"/>
      <c r="I45" s="32">
        <f>IF(AND(F45&gt;=0,G45&gt;=0),(F45-G45),"-")</f>
        <v>0</v>
      </c>
    </row>
    <row r="46" spans="2:9" x14ac:dyDescent="0.2">
      <c r="B46" s="78" t="s">
        <v>44</v>
      </c>
      <c r="C46" s="79"/>
      <c r="D46" s="35"/>
      <c r="E46" s="35"/>
      <c r="F46" s="32">
        <f>IF(AND(D46&gt;=0,E46&gt;=0),(D46+E46),"-")</f>
        <v>0</v>
      </c>
      <c r="G46" s="35"/>
      <c r="H46" s="35"/>
      <c r="I46" s="32">
        <f>IF(AND(F46&gt;=0,G46&gt;=0),(F46-G46),"-")</f>
        <v>0</v>
      </c>
    </row>
    <row r="47" spans="2:9" x14ac:dyDescent="0.2">
      <c r="B47" s="42"/>
      <c r="C47" s="43"/>
      <c r="D47" s="44"/>
      <c r="E47" s="44"/>
      <c r="F47" s="44"/>
      <c r="G47" s="44"/>
      <c r="H47" s="44"/>
      <c r="I47" s="44"/>
    </row>
    <row r="48" spans="2:9" x14ac:dyDescent="0.2">
      <c r="B48" s="45"/>
      <c r="C48" s="46" t="s">
        <v>45</v>
      </c>
      <c r="D48" s="47">
        <f t="shared" ref="D48:I48" si="10">SUM(D12,D22,D31,D42)</f>
        <v>16815358</v>
      </c>
      <c r="E48" s="47">
        <f t="shared" si="10"/>
        <v>3032896.55</v>
      </c>
      <c r="F48" s="47">
        <f t="shared" si="10"/>
        <v>19848254.550000001</v>
      </c>
      <c r="G48" s="47">
        <f t="shared" si="10"/>
        <v>18344737.719999999</v>
      </c>
      <c r="H48" s="47">
        <f t="shared" si="10"/>
        <v>18344737.719999999</v>
      </c>
      <c r="I48" s="47">
        <f t="shared" si="10"/>
        <v>1503516.8300000019</v>
      </c>
    </row>
    <row r="50" spans="3:8" s="8" customFormat="1" x14ac:dyDescent="0.2">
      <c r="C50" s="83" t="s">
        <v>47</v>
      </c>
      <c r="F50" s="85" t="s">
        <v>50</v>
      </c>
      <c r="G50" s="85"/>
      <c r="H50" s="85"/>
    </row>
    <row r="51" spans="3:8" s="8" customFormat="1" x14ac:dyDescent="0.2"/>
    <row r="52" spans="3:8" s="8" customFormat="1" x14ac:dyDescent="0.2">
      <c r="C52" s="82"/>
      <c r="F52" s="82"/>
      <c r="G52" s="82"/>
      <c r="H52" s="82"/>
    </row>
    <row r="53" spans="3:8" s="8" customFormat="1" x14ac:dyDescent="0.2">
      <c r="C53" s="83" t="s">
        <v>48</v>
      </c>
      <c r="F53" s="86" t="s">
        <v>51</v>
      </c>
      <c r="G53" s="86"/>
      <c r="H53" s="86"/>
    </row>
    <row r="54" spans="3:8" x14ac:dyDescent="0.2">
      <c r="C54" s="84" t="s">
        <v>49</v>
      </c>
      <c r="F54" s="87" t="s">
        <v>52</v>
      </c>
      <c r="G54" s="87"/>
      <c r="H54" s="87"/>
    </row>
  </sheetData>
  <mergeCells count="43">
    <mergeCell ref="F50:H50"/>
    <mergeCell ref="F53:H53"/>
    <mergeCell ref="F54:H54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Octubre Acumulada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2019-11-11T16:17:20Z</cp:lastPrinted>
  <dcterms:created xsi:type="dcterms:W3CDTF">2019-06-25T20:40:26Z</dcterms:created>
  <dcterms:modified xsi:type="dcterms:W3CDTF">2019-11-11T16:17:50Z</dcterms:modified>
</cp:coreProperties>
</file>