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1"/>
  </bookViews>
  <sheets>
    <sheet name="MENSUAL" sheetId="1" r:id="rId1"/>
    <sheet name="ACUM" sheetId="2" r:id="rId2"/>
  </sheets>
  <definedNames/>
  <calcPr fullCalcOnLoad="1"/>
</workbook>
</file>

<file path=xl/sharedStrings.xml><?xml version="1.0" encoding="utf-8"?>
<sst xmlns="http://schemas.openxmlformats.org/spreadsheetml/2006/main" count="132" uniqueCount="67">
  <si>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</si>
  <si>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</si>
  <si>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</si>
  <si>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</si>
  <si>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</si>
  <si>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</si>
  <si>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</si>
  <si>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</si>
  <si>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</si>
  <si>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</si>
  <si>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</si>
  <si>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</si>
  <si>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</si>
  <si>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</si>
  <si>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</si>
  <si>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</si>
  <si>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</si>
  <si>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</si>
  <si>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</si>
  <si>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</si>
  <si>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</si>
  <si>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</si>
  <si>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</si>
  <si>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</si>
  <si>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</si>
  <si>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</si>
  <si>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</si>
  <si>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</si>
  <si>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</si>
  <si>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</si>
  <si>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</si>
  <si>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</si>
  <si>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</si>
  <si>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</si>
  <si>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</si>
  <si>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</si>
  <si>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</si>
  <si>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</si>
  <si>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</si>
  <si>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</si>
  <si>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</si>
  <si>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</si>
  <si>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</si>
  <si>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</si>
  <si>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</si>
  <si>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</si>
  <si>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</si>
  <si>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</si>
  <si>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</si>
  <si>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</si>
  <si>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</si>
  <si>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</si>
  <si>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</si>
  <si>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</si>
  <si>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</si>
  <si>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</si>
  <si>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</si>
  <si>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</si>
  <si>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</si>
  <si>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CASA DE LAS ARTESANIAS DEL ESTADO DE YUCATAN</t>
  </si>
  <si>
    <t>ING. GIOVANNA TRACONIS ALCOCER</t>
  </si>
  <si>
    <t>DIRECTORA GENERAL</t>
  </si>
  <si>
    <t>Transferencias Internas y Asignaciones del Sector Publico</t>
  </si>
  <si>
    <t>1 Recursos Propios</t>
  </si>
  <si>
    <t>101 Ingresos Fiscales Recursos Propios</t>
  </si>
  <si>
    <t>Del 1 de al 31 de Mayo de 2021 y 2020</t>
  </si>
  <si>
    <t>Del 1 de Enero al 31 de Mayo de 2021 y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</si>
</sst>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52" applyFont="1" applyFill="1">
      <alignment/>
      <protection/>
    </xf>
    <xf numFmtId="0" fontId="5" fillId="33" borderId="0" xfId="0" applyFont="1" applyFill="1" applyAlignment="1">
      <alignment/>
    </xf>
    <xf numFmtId="0" fontId="4" fillId="33" borderId="0" xfId="52" applyFont="1" applyFill="1" applyAlignment="1">
      <alignment horizontal="center"/>
      <protection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 applyProtection="1">
      <alignment/>
      <protection locked="0"/>
    </xf>
    <xf numFmtId="0" fontId="6" fillId="33" borderId="0" xfId="52" applyFont="1" applyFill="1" applyAlignment="1">
      <alignment horizontal="center" vertical="center"/>
      <protection/>
    </xf>
    <xf numFmtId="0" fontId="6" fillId="33" borderId="0" xfId="52" applyFont="1" applyFill="1" applyAlignment="1">
      <alignment horizontal="center"/>
      <protection/>
    </xf>
    <xf numFmtId="0" fontId="3" fillId="33" borderId="0" xfId="0" applyFont="1" applyFill="1" applyAlignment="1">
      <alignment horizontal="center"/>
    </xf>
    <xf numFmtId="0" fontId="47" fillId="34" borderId="10" xfId="0" applyFont="1" applyFill="1" applyBorder="1" applyAlignment="1">
      <alignment horizontal="center" vertical="center"/>
    </xf>
    <xf numFmtId="164" fontId="48" fillId="34" borderId="11" xfId="47" applyNumberFormat="1" applyFont="1" applyFill="1" applyBorder="1" applyAlignment="1">
      <alignment horizontal="center" vertical="center"/>
    </xf>
    <xf numFmtId="0" fontId="48" fillId="34" borderId="11" xfId="52" applyFont="1" applyFill="1" applyBorder="1" applyAlignment="1">
      <alignment horizontal="center" vertical="center"/>
      <protection/>
    </xf>
    <xf numFmtId="0" fontId="48" fillId="34" borderId="11" xfId="52" applyFont="1" applyFill="1" applyBorder="1" applyAlignment="1">
      <alignment vertical="center"/>
      <protection/>
    </xf>
    <xf numFmtId="0" fontId="48" fillId="0" borderId="12" xfId="52" applyFont="1" applyBorder="1" applyAlignment="1">
      <alignment vertical="center"/>
      <protection/>
    </xf>
    <xf numFmtId="0" fontId="48" fillId="34" borderId="13" xfId="52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/>
    </xf>
    <xf numFmtId="0" fontId="4" fillId="33" borderId="0" xfId="52" applyFont="1" applyFill="1" applyAlignment="1">
      <alignment vertical="center"/>
      <protection/>
    </xf>
    <xf numFmtId="0" fontId="6" fillId="33" borderId="0" xfId="52" applyFont="1" applyFill="1">
      <alignment/>
      <protection/>
    </xf>
    <xf numFmtId="0" fontId="3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4" fillId="33" borderId="12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left" vertical="top" wrapText="1"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14" xfId="0" applyFont="1" applyFill="1" applyBorder="1" applyAlignment="1">
      <alignment vertical="top"/>
    </xf>
    <xf numFmtId="0" fontId="6" fillId="33" borderId="12" xfId="0" applyFont="1" applyFill="1" applyBorder="1" applyAlignment="1">
      <alignment horizontal="left" vertical="top"/>
    </xf>
    <xf numFmtId="0" fontId="6" fillId="33" borderId="0" xfId="0" applyFont="1" applyFill="1" applyAlignment="1">
      <alignment horizontal="left" vertical="top" wrapText="1"/>
    </xf>
    <xf numFmtId="43" fontId="6" fillId="33" borderId="0" xfId="47" applyFont="1" applyFill="1" applyBorder="1" applyAlignment="1" applyProtection="1">
      <alignment vertical="top"/>
      <protection locked="0"/>
    </xf>
    <xf numFmtId="0" fontId="6" fillId="33" borderId="0" xfId="0" applyFont="1" applyFill="1" applyAlignment="1">
      <alignment vertical="top"/>
    </xf>
    <xf numFmtId="43" fontId="7" fillId="33" borderId="0" xfId="47" applyFont="1" applyFill="1" applyBorder="1" applyAlignment="1">
      <alignment vertical="top"/>
    </xf>
    <xf numFmtId="0" fontId="6" fillId="33" borderId="0" xfId="0" applyFont="1" applyFill="1" applyAlignment="1">
      <alignment horizontal="left" vertical="top"/>
    </xf>
    <xf numFmtId="43" fontId="4" fillId="33" borderId="0" xfId="47" applyFont="1" applyFill="1" applyBorder="1" applyAlignment="1" applyProtection="1">
      <alignment vertical="top"/>
      <protection locked="0"/>
    </xf>
    <xf numFmtId="0" fontId="8" fillId="33" borderId="0" xfId="0" applyFont="1" applyFill="1" applyAlignment="1">
      <alignment vertical="top"/>
    </xf>
    <xf numFmtId="43" fontId="6" fillId="33" borderId="0" xfId="47" applyFont="1" applyFill="1" applyBorder="1" applyAlignment="1">
      <alignment vertical="top"/>
    </xf>
    <xf numFmtId="0" fontId="8" fillId="33" borderId="12" xfId="0" applyFont="1" applyFill="1" applyBorder="1" applyAlignment="1">
      <alignment horizontal="left" vertical="top"/>
    </xf>
    <xf numFmtId="43" fontId="8" fillId="33" borderId="0" xfId="47" applyFont="1" applyFill="1" applyBorder="1" applyAlignment="1" applyProtection="1">
      <alignment vertical="top"/>
      <protection/>
    </xf>
    <xf numFmtId="0" fontId="9" fillId="33" borderId="0" xfId="0" applyFont="1" applyFill="1" applyAlignment="1">
      <alignment vertical="top"/>
    </xf>
    <xf numFmtId="0" fontId="8" fillId="33" borderId="0" xfId="0" applyFont="1" applyFill="1" applyAlignment="1">
      <alignment vertical="top" wrapText="1"/>
    </xf>
    <xf numFmtId="43" fontId="3" fillId="33" borderId="0" xfId="47" applyFont="1" applyFill="1" applyBorder="1" applyAlignment="1">
      <alignment vertical="top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3" borderId="0" xfId="0" applyFont="1" applyFill="1" applyAlignment="1">
      <alignment/>
    </xf>
    <xf numFmtId="43" fontId="6" fillId="33" borderId="0" xfId="47" applyFont="1" applyFill="1" applyBorder="1" applyAlignment="1">
      <alignment/>
    </xf>
    <xf numFmtId="43" fontId="6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vertical="top" wrapText="1"/>
      <protection locked="0"/>
    </xf>
    <xf numFmtId="0" fontId="46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43" fontId="6" fillId="33" borderId="0" xfId="47" applyFont="1" applyFill="1" applyBorder="1" applyAlignment="1" applyProtection="1">
      <alignment vertical="top"/>
      <protection/>
    </xf>
    <xf numFmtId="0" fontId="6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vertical="top"/>
    </xf>
    <xf numFmtId="0" fontId="5" fillId="33" borderId="14" xfId="0" applyFont="1" applyFill="1" applyBorder="1" applyAlignment="1">
      <alignment vertical="top"/>
    </xf>
    <xf numFmtId="0" fontId="49" fillId="0" borderId="0" xfId="0" applyFont="1" applyAlignment="1">
      <alignment/>
    </xf>
    <xf numFmtId="0" fontId="4" fillId="33" borderId="0" xfId="0" applyFont="1" applyFill="1" applyAlignment="1">
      <alignment vertical="top"/>
    </xf>
    <xf numFmtId="0" fontId="4" fillId="0" borderId="0" xfId="52" applyFont="1" applyAlignment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4" fillId="33" borderId="0" xfId="52" applyFont="1" applyFill="1" applyAlignment="1">
      <alignment horizontal="center"/>
      <protection/>
    </xf>
    <xf numFmtId="0" fontId="4" fillId="33" borderId="0" xfId="0" applyFont="1" applyFill="1" applyAlignment="1" applyProtection="1">
      <alignment horizontal="center"/>
      <protection locked="0"/>
    </xf>
    <xf numFmtId="0" fontId="48" fillId="34" borderId="11" xfId="52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vertical="top" wrapText="1"/>
    </xf>
    <xf numFmtId="0" fontId="6" fillId="35" borderId="0" xfId="0" applyFont="1" applyFill="1" applyAlignment="1" applyProtection="1">
      <alignment horizontal="center" vertical="top" wrapText="1"/>
      <protection locked="0"/>
    </xf>
    <xf numFmtId="0" fontId="46" fillId="0" borderId="0" xfId="0" applyFont="1" applyAlignment="1">
      <alignment horizontal="center" vertical="top" wrapText="1"/>
    </xf>
    <xf numFmtId="0" fontId="8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vertical="top" wrapText="1"/>
    </xf>
    <xf numFmtId="0" fontId="3" fillId="33" borderId="18" xfId="0" applyFont="1" applyFill="1" applyBorder="1" applyAlignment="1">
      <alignment horizontal="left" wrapText="1"/>
    </xf>
    <xf numFmtId="0" fontId="50" fillId="35" borderId="18" xfId="0" applyFont="1" applyFill="1" applyBorder="1" applyAlignment="1" applyProtection="1">
      <alignment horizontal="center"/>
      <protection locked="0"/>
    </xf>
    <xf numFmtId="0" fontId="50" fillId="35" borderId="0" xfId="0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47625</xdr:rowOff>
    </xdr:from>
    <xdr:to>
      <xdr:col>2</xdr:col>
      <xdr:colOff>1323975</xdr:colOff>
      <xdr:row>7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6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47625</xdr:rowOff>
    </xdr:from>
    <xdr:to>
      <xdr:col>2</xdr:col>
      <xdr:colOff>1323975</xdr:colOff>
      <xdr:row>7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6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1"/>
  <sheetViews>
    <sheetView showGridLines="0" workbookViewId="0" topLeftCell="A1">
      <selection activeCell="E17" sqref="E17"/>
    </sheetView>
  </sheetViews>
  <sheetFormatPr defaultColWidth="0" defaultRowHeight="15.75" customHeight="1" zeroHeight="1"/>
  <cols>
    <col min="1" max="1" width="2.00390625" style="1" customWidth="1"/>
    <col min="2" max="2" width="2.421875" style="1" customWidth="1"/>
    <col min="3" max="3" width="22.00390625" style="1" customWidth="1"/>
    <col min="4" max="4" width="60.00390625" style="1" customWidth="1"/>
    <col min="5" max="6" width="21.00390625" style="1" customWidth="1"/>
    <col min="7" max="7" width="4.00390625" style="1" customWidth="1"/>
    <col min="8" max="8" width="4.421875" style="1" customWidth="1"/>
    <col min="9" max="9" width="8.8515625" style="1" customWidth="1"/>
    <col min="10" max="16384" width="0" style="1" hidden="1" customWidth="1"/>
  </cols>
  <sheetData>
    <row r="1" spans="2:8" ht="15.75">
      <c r="B1" s="2"/>
      <c r="C1" s="63"/>
      <c r="D1" s="63"/>
      <c r="E1" s="63"/>
      <c r="F1" s="63"/>
      <c r="G1" s="3"/>
      <c r="H1" s="3"/>
    </row>
    <row r="2" spans="3:8" ht="15.75">
      <c r="C2" s="64" t="s">
        <v>59</v>
      </c>
      <c r="D2" s="64"/>
      <c r="E2" s="64"/>
      <c r="F2" s="64"/>
      <c r="G2" s="3"/>
      <c r="H2" s="4"/>
    </row>
    <row r="3" spans="3:8" ht="15.75">
      <c r="C3" s="65" t="s">
        <v>0</v>
      </c>
      <c r="D3" s="65"/>
      <c r="E3" s="65"/>
      <c r="F3" s="65"/>
      <c r="G3" s="3"/>
      <c r="H3" s="4"/>
    </row>
    <row r="4" spans="3:8" ht="15.75">
      <c r="C4" s="4"/>
      <c r="D4" s="65" t="s">
        <v>65</v>
      </c>
      <c r="E4" s="65"/>
      <c r="F4" s="3"/>
      <c r="G4" s="3"/>
      <c r="H4" s="4"/>
    </row>
    <row r="5" spans="2:8" ht="15.75">
      <c r="B5" s="5"/>
      <c r="C5" s="5"/>
      <c r="D5" s="65" t="s">
        <v>1</v>
      </c>
      <c r="E5" s="65"/>
      <c r="F5" s="6"/>
      <c r="G5" s="6"/>
      <c r="H5" s="2"/>
    </row>
    <row r="6" spans="2:8" ht="15.75" customHeight="1" hidden="1">
      <c r="B6" s="5"/>
      <c r="C6" s="7"/>
      <c r="D6" s="66"/>
      <c r="E6" s="66"/>
      <c r="F6" s="8"/>
      <c r="G6" s="8"/>
      <c r="H6" s="2"/>
    </row>
    <row r="7" spans="2:8" ht="15.75" customHeight="1" hidden="1">
      <c r="B7" s="5"/>
      <c r="C7" s="5"/>
      <c r="D7" s="5"/>
      <c r="E7" s="5"/>
      <c r="F7" s="5"/>
      <c r="G7" s="6"/>
      <c r="H7" s="2"/>
    </row>
    <row r="8" spans="2:8" ht="15.75">
      <c r="B8" s="9"/>
      <c r="C8" s="9"/>
      <c r="D8" s="9"/>
      <c r="E8" s="10"/>
      <c r="F8" s="10"/>
      <c r="G8" s="11"/>
      <c r="H8" s="2"/>
    </row>
    <row r="9" spans="2:12" ht="15.75">
      <c r="B9" s="12"/>
      <c r="C9" s="67" t="s">
        <v>2</v>
      </c>
      <c r="D9" s="67"/>
      <c r="E9" s="13">
        <v>2021</v>
      </c>
      <c r="F9" s="13">
        <v>2020</v>
      </c>
      <c r="G9" s="14"/>
      <c r="H9" s="15"/>
      <c r="I9" s="16"/>
      <c r="J9" s="13">
        <v>2021</v>
      </c>
      <c r="K9" s="13">
        <v>2020</v>
      </c>
      <c r="L9" s="17"/>
    </row>
    <row r="10" spans="2:8" ht="15.75">
      <c r="B10" s="18"/>
      <c r="C10" s="19"/>
      <c r="D10" s="19"/>
      <c r="E10" s="20"/>
      <c r="F10" s="20"/>
      <c r="G10" s="2"/>
      <c r="H10" s="21"/>
    </row>
    <row r="11" spans="2:8" ht="15.75">
      <c r="B11" s="22"/>
      <c r="C11" s="68" t="s">
        <v>3</v>
      </c>
      <c r="D11" s="68"/>
      <c r="E11" s="24"/>
      <c r="F11" s="24"/>
      <c r="G11" s="25"/>
      <c r="H11" s="21"/>
    </row>
    <row r="12" spans="2:8" ht="15.75">
      <c r="B12" s="26"/>
      <c r="C12" s="69" t="s">
        <v>5</v>
      </c>
      <c r="D12" s="69"/>
      <c r="E12" s="28">
        <f>SUM(E13:E19)</f>
        <v>331023.13999999996</v>
      </c>
      <c r="F12" s="28">
        <f>SUM(F13:F19)</f>
        <v>3494.5099999999998</v>
      </c>
      <c r="G12" s="25"/>
      <c r="H12" s="29"/>
    </row>
    <row r="13" spans="2:8" ht="14.25" customHeight="1">
      <c r="B13" s="30"/>
      <c r="C13" s="70" t="s">
        <v>7</v>
      </c>
      <c r="D13" s="70"/>
      <c r="E13" s="32">
        <v>0</v>
      </c>
      <c r="F13" s="32">
        <v>0</v>
      </c>
      <c r="G13" s="25"/>
      <c r="H13" s="29"/>
    </row>
    <row r="14" spans="2:8" ht="14.25" customHeight="1">
      <c r="B14" s="30"/>
      <c r="C14" s="70" t="s">
        <v>9</v>
      </c>
      <c r="D14" s="70"/>
      <c r="E14" s="32">
        <v>0</v>
      </c>
      <c r="F14" s="32">
        <v>0</v>
      </c>
      <c r="G14" s="25"/>
      <c r="H14" s="29"/>
    </row>
    <row r="15" spans="2:8" ht="14.25" customHeight="1">
      <c r="B15" s="30"/>
      <c r="C15" s="70" t="s">
        <v>11</v>
      </c>
      <c r="D15" s="70"/>
      <c r="E15" s="32">
        <v>0</v>
      </c>
      <c r="F15" s="32">
        <v>0</v>
      </c>
      <c r="G15" s="25"/>
      <c r="H15" s="29"/>
    </row>
    <row r="16" spans="2:8" ht="14.25" customHeight="1">
      <c r="B16" s="30"/>
      <c r="C16" s="70" t="s">
        <v>13</v>
      </c>
      <c r="D16" s="70"/>
      <c r="E16" s="32">
        <v>0</v>
      </c>
      <c r="F16" s="32">
        <v>0</v>
      </c>
      <c r="G16" s="25"/>
      <c r="H16" s="29"/>
    </row>
    <row r="17" spans="2:8" ht="14.25" customHeight="1">
      <c r="B17" s="30"/>
      <c r="C17" s="70" t="s">
        <v>56</v>
      </c>
      <c r="D17" s="70"/>
      <c r="E17" s="32">
        <v>222.66</v>
      </c>
      <c r="F17" s="32">
        <v>246.37</v>
      </c>
      <c r="G17" s="25"/>
      <c r="H17" s="29"/>
    </row>
    <row r="18" spans="2:8" ht="14.25" customHeight="1">
      <c r="B18" s="30"/>
      <c r="C18" s="70" t="s">
        <v>55</v>
      </c>
      <c r="D18" s="70"/>
      <c r="E18" s="32">
        <v>0</v>
      </c>
      <c r="F18" s="32">
        <v>0</v>
      </c>
      <c r="G18" s="25"/>
      <c r="H18" s="29"/>
    </row>
    <row r="19" spans="2:8" ht="14.25" customHeight="1">
      <c r="B19" s="30"/>
      <c r="C19" s="70" t="s">
        <v>58</v>
      </c>
      <c r="D19" s="70"/>
      <c r="E19" s="32">
        <v>330800.48</v>
      </c>
      <c r="F19" s="32">
        <v>3248.14</v>
      </c>
      <c r="G19" s="25"/>
      <c r="H19" s="29"/>
    </row>
    <row r="20" spans="2:8" ht="15.75">
      <c r="B20" s="30"/>
      <c r="C20" s="31"/>
      <c r="D20" s="31"/>
      <c r="E20" s="32"/>
      <c r="F20" s="32"/>
      <c r="G20" s="25"/>
      <c r="H20" s="29"/>
    </row>
    <row r="21" spans="2:8" ht="15.75" hidden="1">
      <c r="B21" s="26"/>
      <c r="C21" s="23"/>
      <c r="D21" s="33"/>
      <c r="E21" s="34"/>
      <c r="F21" s="34"/>
      <c r="G21" s="25"/>
      <c r="H21" s="29"/>
    </row>
    <row r="22" spans="2:8" ht="49.5" customHeight="1">
      <c r="B22" s="26"/>
      <c r="C22" s="69" t="s">
        <v>53</v>
      </c>
      <c r="D22" s="69"/>
      <c r="E22" s="28">
        <f>SUM(E23:E25)</f>
        <v>355220</v>
      </c>
      <c r="F22" s="28">
        <f>SUM(F23:F25)</f>
        <v>318587</v>
      </c>
      <c r="G22" s="25"/>
      <c r="H22" s="29"/>
    </row>
    <row r="23" spans="2:8" ht="76.5" customHeight="1">
      <c r="B23" s="30"/>
      <c r="C23" s="70" t="s">
        <v>57</v>
      </c>
      <c r="D23" s="70"/>
      <c r="E23" s="32">
        <v>0</v>
      </c>
      <c r="F23" s="32">
        <v>0</v>
      </c>
      <c r="G23" s="25"/>
      <c r="H23" s="29"/>
    </row>
    <row r="24" spans="2:8" ht="30" customHeight="1">
      <c r="B24" s="30"/>
      <c r="C24" s="70" t="s">
        <v>54</v>
      </c>
      <c r="D24" s="70"/>
      <c r="E24" s="32">
        <v>0</v>
      </c>
      <c r="F24" s="32">
        <v>0</v>
      </c>
      <c r="G24" s="25"/>
      <c r="H24" s="29"/>
    </row>
    <row r="25" spans="2:8" ht="16.5" customHeight="1">
      <c r="B25" s="30"/>
      <c r="C25" s="58" t="s">
        <v>62</v>
      </c>
      <c r="D25" s="27"/>
      <c r="E25" s="36">
        <f>SUM(E26:E27)</f>
        <v>355220</v>
      </c>
      <c r="F25" s="36">
        <f>SUM(F26:F27)</f>
        <v>318587</v>
      </c>
      <c r="G25" s="25"/>
      <c r="H25" s="29"/>
    </row>
    <row r="26" spans="2:8" ht="16.5" customHeight="1">
      <c r="B26" s="30"/>
      <c r="C26" s="35" t="s">
        <v>63</v>
      </c>
      <c r="D26" s="31"/>
      <c r="E26" s="32">
        <v>343636</v>
      </c>
      <c r="F26" s="32">
        <v>307660</v>
      </c>
      <c r="G26" s="25"/>
      <c r="H26" s="29"/>
    </row>
    <row r="27" spans="2:8" ht="16.5" customHeight="1">
      <c r="B27" s="30"/>
      <c r="C27" s="35" t="s">
        <v>64</v>
      </c>
      <c r="D27" s="31"/>
      <c r="E27" s="32">
        <v>11584</v>
      </c>
      <c r="F27" s="32">
        <v>10927</v>
      </c>
      <c r="G27" s="25"/>
      <c r="H27" s="29"/>
    </row>
    <row r="28" spans="2:8" ht="15.75">
      <c r="B28" s="30"/>
      <c r="C28" s="35"/>
      <c r="D28" s="31"/>
      <c r="E28" s="36"/>
      <c r="F28" s="36"/>
      <c r="G28" s="25"/>
      <c r="H28" s="29"/>
    </row>
    <row r="29" spans="2:8" s="61" customFormat="1" ht="15.75">
      <c r="B29" s="26"/>
      <c r="C29" s="58" t="s">
        <v>24</v>
      </c>
      <c r="D29" s="27"/>
      <c r="E29" s="36">
        <v>0</v>
      </c>
      <c r="F29" s="36">
        <f>SUM(F30:F34)</f>
        <v>0</v>
      </c>
      <c r="G29" s="59"/>
      <c r="H29" s="60"/>
    </row>
    <row r="30" spans="2:8" ht="15.75">
      <c r="B30" s="30"/>
      <c r="C30" s="35" t="s">
        <v>26</v>
      </c>
      <c r="D30" s="31"/>
      <c r="E30" s="32">
        <v>0</v>
      </c>
      <c r="F30" s="32">
        <v>0</v>
      </c>
      <c r="G30" s="25"/>
      <c r="H30" s="29"/>
    </row>
    <row r="31" spans="2:8" ht="15.75">
      <c r="B31" s="26"/>
      <c r="C31" s="33" t="s">
        <v>27</v>
      </c>
      <c r="D31" s="33"/>
      <c r="E31" s="34">
        <v>0</v>
      </c>
      <c r="F31" s="34">
        <v>0</v>
      </c>
      <c r="G31" s="25"/>
      <c r="H31" s="29"/>
    </row>
    <row r="32" spans="2:8" ht="15.75">
      <c r="B32" s="30"/>
      <c r="C32" s="70" t="s">
        <v>28</v>
      </c>
      <c r="D32" s="70"/>
      <c r="E32" s="28">
        <v>0</v>
      </c>
      <c r="F32" s="28">
        <v>0</v>
      </c>
      <c r="G32" s="25"/>
      <c r="H32" s="29"/>
    </row>
    <row r="33" spans="2:8" ht="15.75">
      <c r="B33" s="30"/>
      <c r="C33" s="70" t="s">
        <v>30</v>
      </c>
      <c r="D33" s="70"/>
      <c r="E33" s="32">
        <v>0</v>
      </c>
      <c r="F33" s="32">
        <v>0</v>
      </c>
      <c r="G33" s="25"/>
      <c r="H33" s="29"/>
    </row>
    <row r="34" spans="2:8" ht="15.75">
      <c r="B34" s="30"/>
      <c r="C34" s="70" t="s">
        <v>32</v>
      </c>
      <c r="D34" s="70"/>
      <c r="E34" s="32">
        <v>0</v>
      </c>
      <c r="F34" s="32">
        <v>0</v>
      </c>
      <c r="G34" s="25"/>
      <c r="H34" s="29"/>
    </row>
    <row r="35" spans="2:8" ht="15" customHeight="1">
      <c r="B35" s="30"/>
      <c r="C35" s="70"/>
      <c r="D35" s="70"/>
      <c r="E35" s="32"/>
      <c r="F35" s="32"/>
      <c r="G35" s="25"/>
      <c r="H35" s="29"/>
    </row>
    <row r="36" spans="2:8" ht="15.75">
      <c r="B36" s="30"/>
      <c r="C36" s="69" t="s">
        <v>34</v>
      </c>
      <c r="D36" s="69"/>
      <c r="E36" s="36">
        <f>E12+E22+E29</f>
        <v>686243.1399999999</v>
      </c>
      <c r="F36" s="36">
        <f>F12+F22+F29</f>
        <v>322081.51</v>
      </c>
      <c r="G36" s="25"/>
      <c r="H36" s="29"/>
    </row>
    <row r="37" spans="2:8" ht="11.25" customHeight="1">
      <c r="B37" s="30"/>
      <c r="C37" s="70"/>
      <c r="D37" s="70"/>
      <c r="E37" s="32"/>
      <c r="F37" s="32"/>
      <c r="G37" s="25"/>
      <c r="H37" s="29"/>
    </row>
    <row r="38" spans="2:8" ht="15.75">
      <c r="B38" s="26"/>
      <c r="C38" s="62" t="s">
        <v>4</v>
      </c>
      <c r="D38" s="37"/>
      <c r="E38" s="38"/>
      <c r="F38" s="38"/>
      <c r="G38" s="25"/>
      <c r="H38" s="29"/>
    </row>
    <row r="39" spans="2:8" ht="15.75">
      <c r="B39" s="39"/>
      <c r="C39" s="71" t="s">
        <v>6</v>
      </c>
      <c r="D39" s="71"/>
      <c r="E39" s="40">
        <f>SUM(E40:E42)</f>
        <v>798770.39</v>
      </c>
      <c r="F39" s="40">
        <f>SUM(F40:F42)</f>
        <v>568158.0599999999</v>
      </c>
      <c r="G39" s="41"/>
      <c r="H39" s="29"/>
    </row>
    <row r="40" spans="2:8" ht="15.75">
      <c r="B40" s="26"/>
      <c r="C40" s="71" t="s">
        <v>8</v>
      </c>
      <c r="D40" s="71"/>
      <c r="E40" s="38">
        <v>410871.24</v>
      </c>
      <c r="F40" s="38">
        <v>408758.99</v>
      </c>
      <c r="G40" s="25"/>
      <c r="H40" s="29"/>
    </row>
    <row r="41" spans="2:8" ht="15.75">
      <c r="B41" s="18"/>
      <c r="C41" s="72" t="s">
        <v>10</v>
      </c>
      <c r="D41" s="72"/>
      <c r="E41" s="38">
        <v>257310.15</v>
      </c>
      <c r="F41" s="38">
        <v>43021.06</v>
      </c>
      <c r="H41" s="29"/>
    </row>
    <row r="42" spans="2:8" ht="15.75">
      <c r="B42" s="18"/>
      <c r="C42" s="72" t="s">
        <v>12</v>
      </c>
      <c r="D42" s="72"/>
      <c r="E42" s="38">
        <v>130589</v>
      </c>
      <c r="F42" s="56">
        <v>116378.01</v>
      </c>
      <c r="H42" s="29"/>
    </row>
    <row r="43" spans="2:8" ht="6.75" customHeight="1">
      <c r="B43" s="18"/>
      <c r="C43" s="70"/>
      <c r="D43" s="70"/>
      <c r="E43" s="38"/>
      <c r="F43" s="32"/>
      <c r="H43" s="29"/>
    </row>
    <row r="44" spans="2:8" ht="15.75">
      <c r="B44" s="18"/>
      <c r="C44" s="69" t="s">
        <v>14</v>
      </c>
      <c r="D44" s="69"/>
      <c r="E44" s="36">
        <v>0</v>
      </c>
      <c r="F44" s="36">
        <f>SUM(F45:F53)</f>
        <v>0</v>
      </c>
      <c r="H44" s="29"/>
    </row>
    <row r="45" spans="2:8" ht="15.75">
      <c r="B45" s="18"/>
      <c r="C45" s="70" t="s">
        <v>15</v>
      </c>
      <c r="D45" s="70"/>
      <c r="E45" s="32">
        <v>0</v>
      </c>
      <c r="F45" s="32">
        <v>0</v>
      </c>
      <c r="H45" s="29"/>
    </row>
    <row r="46" spans="2:8" ht="45">
      <c r="B46" s="18"/>
      <c r="C46" s="57" t="s">
        <v>16</v>
      </c>
      <c r="D46" s="33"/>
      <c r="E46" s="34">
        <v>0</v>
      </c>
      <c r="F46" s="34">
        <v>0</v>
      </c>
      <c r="H46" s="29"/>
    </row>
    <row r="47" spans="2:8" ht="15.75">
      <c r="B47" s="18"/>
      <c r="C47" s="72" t="s">
        <v>17</v>
      </c>
      <c r="D47" s="72"/>
      <c r="E47" s="28">
        <v>0</v>
      </c>
      <c r="F47" s="28">
        <v>0</v>
      </c>
      <c r="H47" s="29"/>
    </row>
    <row r="48" spans="2:8" ht="15.75">
      <c r="B48" s="18"/>
      <c r="C48" s="70" t="s">
        <v>18</v>
      </c>
      <c r="D48" s="70"/>
      <c r="E48" s="32">
        <v>0</v>
      </c>
      <c r="F48" s="32">
        <v>0</v>
      </c>
      <c r="H48" s="29"/>
    </row>
    <row r="49" spans="2:8" ht="15.75">
      <c r="B49" s="18"/>
      <c r="C49" s="70" t="s">
        <v>19</v>
      </c>
      <c r="D49" s="70"/>
      <c r="E49" s="32">
        <v>0</v>
      </c>
      <c r="F49" s="32">
        <v>0</v>
      </c>
      <c r="H49" s="29"/>
    </row>
    <row r="50" spans="2:8" ht="15.75">
      <c r="B50" s="18"/>
      <c r="C50" s="70" t="s">
        <v>21</v>
      </c>
      <c r="D50" s="70"/>
      <c r="E50" s="32">
        <v>0</v>
      </c>
      <c r="F50" s="32">
        <v>0</v>
      </c>
      <c r="H50" s="29"/>
    </row>
    <row r="51" spans="2:8" ht="15.75">
      <c r="B51" s="18"/>
      <c r="C51" s="70" t="s">
        <v>22</v>
      </c>
      <c r="D51" s="70"/>
      <c r="E51" s="32">
        <v>0</v>
      </c>
      <c r="F51" s="32">
        <v>0</v>
      </c>
      <c r="H51" s="29"/>
    </row>
    <row r="52" spans="2:8" ht="15.75">
      <c r="B52" s="18"/>
      <c r="C52" s="70" t="s">
        <v>23</v>
      </c>
      <c r="D52" s="70"/>
      <c r="E52" s="32">
        <v>0</v>
      </c>
      <c r="F52" s="32">
        <v>0</v>
      </c>
      <c r="H52" s="29"/>
    </row>
    <row r="53" spans="2:8" ht="15.75">
      <c r="B53" s="18"/>
      <c r="C53" s="70" t="s">
        <v>25</v>
      </c>
      <c r="D53" s="70"/>
      <c r="E53" s="32">
        <v>0</v>
      </c>
      <c r="F53" s="32">
        <v>0</v>
      </c>
      <c r="H53" s="29"/>
    </row>
    <row r="54" spans="2:8" ht="9.75" customHeight="1">
      <c r="B54" s="18"/>
      <c r="C54" s="70"/>
      <c r="D54" s="70"/>
      <c r="E54" s="32"/>
      <c r="F54" s="32"/>
      <c r="H54" s="29"/>
    </row>
    <row r="55" spans="2:8" ht="15.75">
      <c r="B55" s="18"/>
      <c r="C55" s="69" t="s">
        <v>20</v>
      </c>
      <c r="D55" s="69"/>
      <c r="E55" s="36">
        <v>0</v>
      </c>
      <c r="F55" s="36">
        <f>SUM(F56:F58)</f>
        <v>0</v>
      </c>
      <c r="H55" s="29"/>
    </row>
    <row r="56" spans="2:8" ht="15.75">
      <c r="B56" s="18"/>
      <c r="C56" s="70" t="s">
        <v>29</v>
      </c>
      <c r="D56" s="70"/>
      <c r="E56" s="32">
        <v>0</v>
      </c>
      <c r="F56" s="32">
        <v>0</v>
      </c>
      <c r="H56" s="29"/>
    </row>
    <row r="57" spans="2:8" ht="15.75">
      <c r="B57" s="18"/>
      <c r="C57" s="57" t="s">
        <v>31</v>
      </c>
      <c r="D57" s="33"/>
      <c r="E57" s="34">
        <v>0</v>
      </c>
      <c r="F57" s="34">
        <v>0</v>
      </c>
      <c r="H57" s="29"/>
    </row>
    <row r="58" spans="2:8" ht="15.75">
      <c r="B58" s="18"/>
      <c r="C58" s="70" t="s">
        <v>33</v>
      </c>
      <c r="D58" s="70"/>
      <c r="E58" s="28">
        <v>0</v>
      </c>
      <c r="F58" s="28">
        <v>0</v>
      </c>
      <c r="H58" s="29"/>
    </row>
    <row r="59" spans="2:8" ht="6.75" customHeight="1">
      <c r="B59" s="18"/>
      <c r="C59" s="70"/>
      <c r="D59" s="70"/>
      <c r="E59" s="32"/>
      <c r="F59" s="32"/>
      <c r="H59" s="29"/>
    </row>
    <row r="60" spans="2:8" ht="15.75">
      <c r="B60" s="18"/>
      <c r="C60" s="69" t="s">
        <v>35</v>
      </c>
      <c r="D60" s="69"/>
      <c r="E60" s="36">
        <v>0</v>
      </c>
      <c r="F60" s="36">
        <f>SUM(F61:F65)</f>
        <v>0</v>
      </c>
      <c r="H60" s="29"/>
    </row>
    <row r="61" spans="2:8" ht="15.75">
      <c r="B61" s="18"/>
      <c r="C61" s="70" t="s">
        <v>36</v>
      </c>
      <c r="D61" s="70"/>
      <c r="E61" s="32">
        <v>0</v>
      </c>
      <c r="F61" s="32">
        <v>0</v>
      </c>
      <c r="H61" s="29"/>
    </row>
    <row r="62" spans="2:8" ht="30">
      <c r="B62" s="18"/>
      <c r="C62" s="57" t="s">
        <v>37</v>
      </c>
      <c r="D62" s="33"/>
      <c r="E62" s="34">
        <v>0</v>
      </c>
      <c r="F62" s="34">
        <v>0</v>
      </c>
      <c r="H62" s="29"/>
    </row>
    <row r="63" spans="2:8" ht="15.75">
      <c r="B63" s="18"/>
      <c r="C63" s="72" t="s">
        <v>38</v>
      </c>
      <c r="D63" s="72"/>
      <c r="E63" s="28">
        <v>0</v>
      </c>
      <c r="F63" s="28">
        <v>0</v>
      </c>
      <c r="H63" s="29"/>
    </row>
    <row r="64" spans="2:8" ht="15.75">
      <c r="B64" s="18"/>
      <c r="C64" s="70" t="s">
        <v>39</v>
      </c>
      <c r="D64" s="70"/>
      <c r="E64" s="32">
        <v>0</v>
      </c>
      <c r="F64" s="32">
        <v>0</v>
      </c>
      <c r="H64" s="29"/>
    </row>
    <row r="65" spans="2:8" ht="15.75">
      <c r="B65" s="18"/>
      <c r="C65" s="70" t="s">
        <v>40</v>
      </c>
      <c r="D65" s="70"/>
      <c r="E65" s="32">
        <v>0</v>
      </c>
      <c r="F65" s="32">
        <v>0</v>
      </c>
      <c r="H65" s="29"/>
    </row>
    <row r="66" spans="2:8" ht="9.75" customHeight="1">
      <c r="B66" s="18"/>
      <c r="C66" s="70"/>
      <c r="D66" s="70"/>
      <c r="E66" s="32"/>
      <c r="F66" s="32"/>
      <c r="G66" s="25"/>
      <c r="H66" s="29"/>
    </row>
    <row r="67" spans="2:8" ht="15.75">
      <c r="B67" s="18"/>
      <c r="C67" s="69" t="s">
        <v>41</v>
      </c>
      <c r="D67" s="69"/>
      <c r="E67" s="36">
        <f>SUM(E68:E73)</f>
        <v>12636.949999999999</v>
      </c>
      <c r="F67" s="36">
        <f>SUM(F68:F73)</f>
        <v>12125.81</v>
      </c>
      <c r="G67" s="25"/>
      <c r="H67" s="29"/>
    </row>
    <row r="68" spans="2:8" ht="15.75">
      <c r="B68" s="18"/>
      <c r="C68" s="70" t="s">
        <v>42</v>
      </c>
      <c r="D68" s="70"/>
      <c r="E68" s="32">
        <v>12635.82</v>
      </c>
      <c r="F68" s="32">
        <v>12125.81</v>
      </c>
      <c r="G68" s="25"/>
      <c r="H68" s="29"/>
    </row>
    <row r="69" spans="2:8" ht="15.75">
      <c r="B69" s="18"/>
      <c r="C69" s="57" t="s">
        <v>43</v>
      </c>
      <c r="D69" s="33"/>
      <c r="E69" s="34">
        <v>0</v>
      </c>
      <c r="F69" s="34">
        <v>0</v>
      </c>
      <c r="G69" s="25"/>
      <c r="H69" s="29"/>
    </row>
    <row r="70" spans="2:8" ht="15.75">
      <c r="B70" s="18"/>
      <c r="C70" s="70" t="s">
        <v>44</v>
      </c>
      <c r="D70" s="70"/>
      <c r="E70" s="28">
        <v>0</v>
      </c>
      <c r="F70" s="28">
        <v>0</v>
      </c>
      <c r="G70" s="25"/>
      <c r="H70" s="29"/>
    </row>
    <row r="71" spans="2:8" ht="15.75">
      <c r="B71" s="18"/>
      <c r="C71" s="70" t="s">
        <v>45</v>
      </c>
      <c r="D71" s="70"/>
      <c r="E71" s="32">
        <v>0</v>
      </c>
      <c r="F71" s="32">
        <v>0</v>
      </c>
      <c r="G71" s="25"/>
      <c r="H71" s="29"/>
    </row>
    <row r="72" spans="2:8" ht="15.75">
      <c r="B72" s="18"/>
      <c r="C72" s="70" t="s">
        <v>46</v>
      </c>
      <c r="D72" s="70"/>
      <c r="E72" s="32">
        <v>0</v>
      </c>
      <c r="F72" s="32">
        <v>0</v>
      </c>
      <c r="G72" s="25"/>
      <c r="H72" s="29"/>
    </row>
    <row r="73" spans="2:8" ht="15.75">
      <c r="B73" s="18"/>
      <c r="C73" s="70" t="s">
        <v>47</v>
      </c>
      <c r="D73" s="70"/>
      <c r="E73" s="32">
        <v>1.13</v>
      </c>
      <c r="F73" s="32">
        <v>0</v>
      </c>
      <c r="G73" s="25"/>
      <c r="H73" s="29"/>
    </row>
    <row r="74" spans="2:8" ht="7.5" customHeight="1">
      <c r="B74" s="18"/>
      <c r="C74" s="70"/>
      <c r="D74" s="70"/>
      <c r="E74" s="32"/>
      <c r="F74" s="32"/>
      <c r="G74" s="25"/>
      <c r="H74" s="29"/>
    </row>
    <row r="75" spans="2:8" ht="15.75">
      <c r="B75" s="18"/>
      <c r="C75" s="69" t="s">
        <v>48</v>
      </c>
      <c r="D75" s="69"/>
      <c r="E75" s="36">
        <v>0</v>
      </c>
      <c r="F75" s="36">
        <f>F76</f>
        <v>0</v>
      </c>
      <c r="G75" s="25"/>
      <c r="H75" s="29"/>
    </row>
    <row r="76" spans="2:8" ht="15.75">
      <c r="B76" s="18"/>
      <c r="C76" s="70" t="s">
        <v>49</v>
      </c>
      <c r="D76" s="70"/>
      <c r="E76" s="32">
        <v>0</v>
      </c>
      <c r="F76" s="32">
        <v>0</v>
      </c>
      <c r="G76" s="25"/>
      <c r="H76" s="29"/>
    </row>
    <row r="77" spans="2:8" ht="13.5" customHeight="1">
      <c r="B77" s="18"/>
      <c r="C77" s="23"/>
      <c r="D77" s="33"/>
      <c r="E77" s="34"/>
      <c r="F77" s="34"/>
      <c r="G77" s="25"/>
      <c r="H77" s="29"/>
    </row>
    <row r="78" spans="2:8" ht="15.75">
      <c r="B78" s="18"/>
      <c r="C78" s="69" t="s">
        <v>50</v>
      </c>
      <c r="D78" s="69"/>
      <c r="E78" s="28">
        <f>E39+E44+E55+E60+E67+E75</f>
        <v>811407.34</v>
      </c>
      <c r="F78" s="28">
        <f>F39+F44+F55+F60+F67+F75</f>
        <v>580283.87</v>
      </c>
      <c r="G78" s="25"/>
      <c r="H78" s="29"/>
    </row>
    <row r="79" spans="2:8" ht="5.25" customHeight="1">
      <c r="B79" s="18"/>
      <c r="C79" s="70"/>
      <c r="D79" s="70"/>
      <c r="E79" s="32"/>
      <c r="F79" s="32"/>
      <c r="G79" s="25"/>
      <c r="H79" s="29"/>
    </row>
    <row r="80" spans="2:8" ht="15.75">
      <c r="B80" s="18"/>
      <c r="C80" s="62" t="s">
        <v>51</v>
      </c>
      <c r="D80" s="33"/>
      <c r="E80" s="34">
        <f>E36-E78</f>
        <v>-125164.20000000007</v>
      </c>
      <c r="F80" s="34">
        <f>F36-F78</f>
        <v>-258202.36</v>
      </c>
      <c r="G80" s="25"/>
      <c r="H80" s="29"/>
    </row>
    <row r="81" spans="2:8" ht="15.75" hidden="1">
      <c r="B81" s="18"/>
      <c r="C81" s="75"/>
      <c r="D81" s="75"/>
      <c r="E81" s="40"/>
      <c r="F81" s="40"/>
      <c r="G81" s="25"/>
      <c r="H81" s="29"/>
    </row>
    <row r="82" spans="2:8" ht="15.75" hidden="1">
      <c r="B82" s="18"/>
      <c r="C82" s="42"/>
      <c r="D82" s="42"/>
      <c r="E82" s="34"/>
      <c r="F82" s="34"/>
      <c r="G82" s="25"/>
      <c r="H82" s="29"/>
    </row>
    <row r="83" spans="2:8" ht="15.75" hidden="1">
      <c r="B83" s="18"/>
      <c r="C83" s="76"/>
      <c r="D83" s="76"/>
      <c r="E83" s="40"/>
      <c r="F83" s="40"/>
      <c r="G83" s="25"/>
      <c r="H83" s="29"/>
    </row>
    <row r="84" spans="2:8" ht="15.75" hidden="1">
      <c r="B84" s="18"/>
      <c r="C84" s="25"/>
      <c r="D84" s="25"/>
      <c r="E84" s="43"/>
      <c r="F84" s="43"/>
      <c r="G84" s="25"/>
      <c r="H84" s="29"/>
    </row>
    <row r="85" spans="2:8" ht="15.75">
      <c r="B85" s="44"/>
      <c r="C85" s="45"/>
      <c r="D85" s="45"/>
      <c r="E85" s="45"/>
      <c r="F85" s="45"/>
      <c r="G85" s="45"/>
      <c r="H85" s="46"/>
    </row>
    <row r="86" spans="2:8" ht="15.75" hidden="1">
      <c r="B86" s="53"/>
      <c r="C86" s="53"/>
      <c r="D86" s="53"/>
      <c r="E86" s="53"/>
      <c r="F86" s="53"/>
      <c r="G86" s="53"/>
      <c r="H86" s="53"/>
    </row>
    <row r="87" spans="2:8" ht="32.25" customHeight="1">
      <c r="B87" s="2"/>
      <c r="C87" s="77" t="s">
        <v>52</v>
      </c>
      <c r="D87" s="77"/>
      <c r="E87" s="77"/>
      <c r="F87" s="77"/>
      <c r="G87" s="77"/>
      <c r="H87" s="2"/>
    </row>
    <row r="88" spans="2:8" s="52" customFormat="1" ht="26.25" customHeight="1">
      <c r="B88" s="53"/>
      <c r="C88" s="54"/>
      <c r="D88" s="55"/>
      <c r="E88" s="48"/>
      <c r="F88" s="48"/>
      <c r="G88" s="53"/>
      <c r="H88" s="53"/>
    </row>
    <row r="89" spans="3:7" ht="15" customHeight="1">
      <c r="C89" s="49"/>
      <c r="D89" s="49"/>
      <c r="E89" s="49"/>
      <c r="F89" s="49"/>
      <c r="G89" s="47"/>
    </row>
    <row r="90" spans="3:8" ht="15" customHeight="1">
      <c r="C90" s="78" t="s">
        <v>60</v>
      </c>
      <c r="D90" s="78"/>
      <c r="E90" s="50"/>
      <c r="F90" s="79"/>
      <c r="G90" s="79"/>
      <c r="H90" s="79"/>
    </row>
    <row r="91" spans="3:8" ht="15" customHeight="1">
      <c r="C91" s="73" t="s">
        <v>61</v>
      </c>
      <c r="D91" s="73"/>
      <c r="E91" s="51"/>
      <c r="F91" s="73"/>
      <c r="G91" s="74"/>
      <c r="H91" s="74"/>
    </row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</sheetData>
  <sheetProtection/>
  <mergeCells count="68">
    <mergeCell ref="C91:D91"/>
    <mergeCell ref="F91:H91"/>
    <mergeCell ref="C79:D79"/>
    <mergeCell ref="C81:D81"/>
    <mergeCell ref="C83:D83"/>
    <mergeCell ref="C87:G87"/>
    <mergeCell ref="C90:D90"/>
    <mergeCell ref="F90:H90"/>
    <mergeCell ref="C72:D72"/>
    <mergeCell ref="C73:D73"/>
    <mergeCell ref="C74:D74"/>
    <mergeCell ref="C75:D75"/>
    <mergeCell ref="C76:D76"/>
    <mergeCell ref="C78:D78"/>
    <mergeCell ref="C65:D65"/>
    <mergeCell ref="C66:D66"/>
    <mergeCell ref="C67:D67"/>
    <mergeCell ref="C68:D68"/>
    <mergeCell ref="C70:D70"/>
    <mergeCell ref="C71:D71"/>
    <mergeCell ref="C58:D58"/>
    <mergeCell ref="C59:D59"/>
    <mergeCell ref="C60:D60"/>
    <mergeCell ref="C61:D61"/>
    <mergeCell ref="C63:D63"/>
    <mergeCell ref="C64:D64"/>
    <mergeCell ref="C51:D51"/>
    <mergeCell ref="C52:D52"/>
    <mergeCell ref="C53:D53"/>
    <mergeCell ref="C54:D54"/>
    <mergeCell ref="C55:D55"/>
    <mergeCell ref="C56:D56"/>
    <mergeCell ref="C44:D44"/>
    <mergeCell ref="C45:D45"/>
    <mergeCell ref="C47:D47"/>
    <mergeCell ref="C48:D48"/>
    <mergeCell ref="C49:D49"/>
    <mergeCell ref="C50:D50"/>
    <mergeCell ref="C37:D37"/>
    <mergeCell ref="C39:D39"/>
    <mergeCell ref="C40:D40"/>
    <mergeCell ref="C41:D41"/>
    <mergeCell ref="C42:D42"/>
    <mergeCell ref="C43:D43"/>
    <mergeCell ref="C24:D24"/>
    <mergeCell ref="C32:D32"/>
    <mergeCell ref="C33:D33"/>
    <mergeCell ref="C34:D34"/>
    <mergeCell ref="C35:D35"/>
    <mergeCell ref="C36:D36"/>
    <mergeCell ref="C16:D16"/>
    <mergeCell ref="C17:D17"/>
    <mergeCell ref="C18:D18"/>
    <mergeCell ref="C19:D19"/>
    <mergeCell ref="C22:D22"/>
    <mergeCell ref="C23:D23"/>
    <mergeCell ref="C9:D9"/>
    <mergeCell ref="C11:D11"/>
    <mergeCell ref="C12:D12"/>
    <mergeCell ref="C13:D13"/>
    <mergeCell ref="C14:D14"/>
    <mergeCell ref="C15:D15"/>
    <mergeCell ref="C1:F1"/>
    <mergeCell ref="C2:F2"/>
    <mergeCell ref="C3:F3"/>
    <mergeCell ref="D4:E4"/>
    <mergeCell ref="D5:E5"/>
    <mergeCell ref="D6:E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1"/>
  <sheetViews>
    <sheetView showGridLines="0" tabSelected="1" workbookViewId="0" topLeftCell="A1">
      <selection activeCell="F80" sqref="F80"/>
    </sheetView>
  </sheetViews>
  <sheetFormatPr defaultColWidth="0" defaultRowHeight="15" zeroHeight="1"/>
  <cols>
    <col min="1" max="1" width="2.00390625" style="1" customWidth="1"/>
    <col min="2" max="2" width="2.421875" style="1" customWidth="1"/>
    <col min="3" max="3" width="22.00390625" style="1" customWidth="1"/>
    <col min="4" max="4" width="72.421875" style="1" customWidth="1"/>
    <col min="5" max="6" width="21.00390625" style="1" customWidth="1"/>
    <col min="7" max="7" width="4.00390625" style="1" customWidth="1"/>
    <col min="8" max="8" width="4.421875" style="1" customWidth="1"/>
    <col min="9" max="9" width="8.8515625" style="1" customWidth="1"/>
    <col min="10" max="16384" width="0" style="1" hidden="1" customWidth="1"/>
  </cols>
  <sheetData>
    <row r="1" spans="2:8" ht="15.75">
      <c r="B1" s="2"/>
      <c r="C1" s="63"/>
      <c r="D1" s="63"/>
      <c r="E1" s="63"/>
      <c r="F1" s="63"/>
      <c r="G1" s="3"/>
      <c r="H1" s="3"/>
    </row>
    <row r="2" spans="3:8" ht="15.75">
      <c r="C2" s="64" t="s">
        <v>59</v>
      </c>
      <c r="D2" s="64"/>
      <c r="E2" s="64"/>
      <c r="F2" s="64"/>
      <c r="G2" s="3"/>
      <c r="H2" s="4"/>
    </row>
    <row r="3" spans="3:8" ht="15.75">
      <c r="C3" s="65" t="s">
        <v>0</v>
      </c>
      <c r="D3" s="65"/>
      <c r="E3" s="65"/>
      <c r="F3" s="65"/>
      <c r="G3" s="3"/>
      <c r="H3" s="4"/>
    </row>
    <row r="4" spans="3:8" ht="15.75">
      <c r="C4" s="4"/>
      <c r="D4" s="65" t="s">
        <v>66</v>
      </c>
      <c r="E4" s="65"/>
      <c r="F4" s="3"/>
      <c r="G4" s="3"/>
      <c r="H4" s="4"/>
    </row>
    <row r="5" spans="2:8" ht="15.75">
      <c r="B5" s="5"/>
      <c r="C5" s="5"/>
      <c r="D5" s="65" t="s">
        <v>1</v>
      </c>
      <c r="E5" s="65"/>
      <c r="F5" s="6"/>
      <c r="G5" s="6"/>
      <c r="H5" s="2"/>
    </row>
    <row r="6" spans="2:8" ht="15.75" customHeight="1" hidden="1">
      <c r="B6" s="5"/>
      <c r="C6" s="7"/>
      <c r="D6" s="66"/>
      <c r="E6" s="66"/>
      <c r="F6" s="8"/>
      <c r="G6" s="8"/>
      <c r="H6" s="2"/>
    </row>
    <row r="7" spans="2:8" ht="15.75" customHeight="1" hidden="1">
      <c r="B7" s="5"/>
      <c r="C7" s="5"/>
      <c r="D7" s="5"/>
      <c r="E7" s="5"/>
      <c r="F7" s="5"/>
      <c r="G7" s="6"/>
      <c r="H7" s="2"/>
    </row>
    <row r="8" spans="2:8" ht="15.75">
      <c r="B8" s="9"/>
      <c r="C8" s="9"/>
      <c r="D8" s="9"/>
      <c r="E8" s="10"/>
      <c r="F8" s="10"/>
      <c r="G8" s="11"/>
      <c r="H8" s="2"/>
    </row>
    <row r="9" spans="2:12" ht="15.75">
      <c r="B9" s="12"/>
      <c r="C9" s="67" t="s">
        <v>2</v>
      </c>
      <c r="D9" s="67"/>
      <c r="E9" s="13">
        <v>2021</v>
      </c>
      <c r="F9" s="13">
        <v>2020</v>
      </c>
      <c r="G9" s="14"/>
      <c r="H9" s="15"/>
      <c r="I9" s="16"/>
      <c r="J9" s="13">
        <v>2021</v>
      </c>
      <c r="K9" s="13">
        <v>2020</v>
      </c>
      <c r="L9" s="17"/>
    </row>
    <row r="10" spans="2:8" ht="15.75">
      <c r="B10" s="18"/>
      <c r="C10" s="19"/>
      <c r="D10" s="19"/>
      <c r="E10" s="20"/>
      <c r="F10" s="20"/>
      <c r="G10" s="2"/>
      <c r="H10" s="21"/>
    </row>
    <row r="11" spans="2:8" ht="15.75">
      <c r="B11" s="22"/>
      <c r="C11" s="68" t="s">
        <v>3</v>
      </c>
      <c r="D11" s="68"/>
      <c r="E11" s="24"/>
      <c r="F11" s="24"/>
      <c r="G11" s="25"/>
      <c r="H11" s="21"/>
    </row>
    <row r="12" spans="2:8" ht="15.75">
      <c r="B12" s="26"/>
      <c r="C12" s="69" t="s">
        <v>5</v>
      </c>
      <c r="D12" s="69"/>
      <c r="E12" s="28">
        <f>SUM(E13:E19)</f>
        <v>1096556.8499999999</v>
      </c>
      <c r="F12" s="28">
        <f>SUM(F13:F19)</f>
        <v>2323192.77</v>
      </c>
      <c r="G12" s="25"/>
      <c r="H12" s="29"/>
    </row>
    <row r="13" spans="2:8" ht="14.25" customHeight="1">
      <c r="B13" s="30"/>
      <c r="C13" s="70" t="s">
        <v>7</v>
      </c>
      <c r="D13" s="70"/>
      <c r="E13" s="32">
        <v>0</v>
      </c>
      <c r="F13" s="32">
        <v>0</v>
      </c>
      <c r="G13" s="25"/>
      <c r="H13" s="29"/>
    </row>
    <row r="14" spans="2:8" ht="14.25" customHeight="1">
      <c r="B14" s="30"/>
      <c r="C14" s="70" t="s">
        <v>9</v>
      </c>
      <c r="D14" s="70"/>
      <c r="E14" s="32">
        <v>0</v>
      </c>
      <c r="F14" s="32">
        <v>0</v>
      </c>
      <c r="G14" s="25"/>
      <c r="H14" s="29"/>
    </row>
    <row r="15" spans="2:8" ht="14.25" customHeight="1">
      <c r="B15" s="30"/>
      <c r="C15" s="70" t="s">
        <v>11</v>
      </c>
      <c r="D15" s="70"/>
      <c r="E15" s="32">
        <v>0</v>
      </c>
      <c r="F15" s="32">
        <v>0</v>
      </c>
      <c r="G15" s="25"/>
      <c r="H15" s="29"/>
    </row>
    <row r="16" spans="2:8" ht="14.25" customHeight="1">
      <c r="B16" s="30"/>
      <c r="C16" s="70" t="s">
        <v>13</v>
      </c>
      <c r="D16" s="70"/>
      <c r="E16" s="32">
        <v>0</v>
      </c>
      <c r="F16" s="32">
        <v>0</v>
      </c>
      <c r="G16" s="25"/>
      <c r="H16" s="29"/>
    </row>
    <row r="17" spans="2:8" ht="14.25" customHeight="1">
      <c r="B17" s="30"/>
      <c r="C17" s="70" t="s">
        <v>56</v>
      </c>
      <c r="D17" s="70"/>
      <c r="E17" s="32">
        <v>1288.95</v>
      </c>
      <c r="F17" s="32">
        <f>1634.59+MENSUAL!F17</f>
        <v>1880.96</v>
      </c>
      <c r="G17" s="25"/>
      <c r="H17" s="29"/>
    </row>
    <row r="18" spans="2:8" ht="14.25" customHeight="1">
      <c r="B18" s="30"/>
      <c r="C18" s="70" t="s">
        <v>55</v>
      </c>
      <c r="D18" s="70"/>
      <c r="E18" s="32">
        <v>0</v>
      </c>
      <c r="F18" s="32">
        <v>0</v>
      </c>
      <c r="G18" s="25"/>
      <c r="H18" s="29"/>
    </row>
    <row r="19" spans="2:8" ht="14.25" customHeight="1">
      <c r="B19" s="30"/>
      <c r="C19" s="70" t="s">
        <v>58</v>
      </c>
      <c r="D19" s="70"/>
      <c r="E19" s="32">
        <v>1095267.9</v>
      </c>
      <c r="F19" s="32">
        <f>2318063.67+MENSUAL!F19</f>
        <v>2321311.81</v>
      </c>
      <c r="G19" s="25"/>
      <c r="H19" s="29"/>
    </row>
    <row r="20" spans="2:8" ht="9.75" customHeight="1">
      <c r="B20" s="30"/>
      <c r="C20" s="31"/>
      <c r="D20" s="31"/>
      <c r="E20" s="32"/>
      <c r="F20" s="32"/>
      <c r="G20" s="25"/>
      <c r="H20" s="29"/>
    </row>
    <row r="21" spans="2:8" ht="15.75" hidden="1">
      <c r="B21" s="26"/>
      <c r="C21" s="23"/>
      <c r="D21" s="33"/>
      <c r="E21" s="34"/>
      <c r="F21" s="34"/>
      <c r="G21" s="25"/>
      <c r="H21" s="29"/>
    </row>
    <row r="22" spans="2:8" ht="49.5" customHeight="1">
      <c r="B22" s="26"/>
      <c r="C22" s="69" t="s">
        <v>53</v>
      </c>
      <c r="D22" s="69"/>
      <c r="E22" s="28">
        <f>+E25</f>
        <v>1873124</v>
      </c>
      <c r="F22" s="28">
        <f>+F25</f>
        <v>2321276</v>
      </c>
      <c r="G22" s="25"/>
      <c r="H22" s="29"/>
    </row>
    <row r="23" spans="2:8" ht="76.5" customHeight="1">
      <c r="B23" s="30"/>
      <c r="C23" s="70" t="s">
        <v>57</v>
      </c>
      <c r="D23" s="70"/>
      <c r="E23" s="32">
        <v>0</v>
      </c>
      <c r="F23" s="32">
        <v>0</v>
      </c>
      <c r="G23" s="25"/>
      <c r="H23" s="29"/>
    </row>
    <row r="24" spans="2:8" ht="24" customHeight="1">
      <c r="B24" s="30"/>
      <c r="C24" s="70" t="s">
        <v>54</v>
      </c>
      <c r="D24" s="70"/>
      <c r="E24" s="32">
        <v>0</v>
      </c>
      <c r="F24" s="32">
        <v>0</v>
      </c>
      <c r="G24" s="25"/>
      <c r="H24" s="29"/>
    </row>
    <row r="25" spans="2:8" ht="16.5" customHeight="1">
      <c r="B25" s="30"/>
      <c r="C25" s="58" t="s">
        <v>62</v>
      </c>
      <c r="D25" s="27"/>
      <c r="E25" s="36">
        <f>SUM(E26:E27)</f>
        <v>1873124</v>
      </c>
      <c r="F25" s="36">
        <f>SUM(F26:F27)</f>
        <v>2321276</v>
      </c>
      <c r="G25" s="25"/>
      <c r="H25" s="29"/>
    </row>
    <row r="26" spans="2:8" ht="16.5" customHeight="1">
      <c r="B26" s="30"/>
      <c r="C26" s="35" t="s">
        <v>63</v>
      </c>
      <c r="D26" s="31"/>
      <c r="E26" s="32">
        <f>1475441+MENSUAL!E26</f>
        <v>1819077</v>
      </c>
      <c r="F26" s="32">
        <f>1782971+MENSUAL!F26</f>
        <v>2090631</v>
      </c>
      <c r="G26" s="25"/>
      <c r="H26" s="29"/>
    </row>
    <row r="27" spans="2:8" ht="16.5" customHeight="1">
      <c r="B27" s="30"/>
      <c r="C27" s="35" t="s">
        <v>64</v>
      </c>
      <c r="D27" s="31"/>
      <c r="E27" s="32">
        <f>42463+MENSUAL!E27</f>
        <v>54047</v>
      </c>
      <c r="F27" s="32">
        <f>219718+MENSUAL!F27</f>
        <v>230645</v>
      </c>
      <c r="G27" s="25"/>
      <c r="H27" s="29"/>
    </row>
    <row r="28" spans="2:8" ht="9.75" customHeight="1">
      <c r="B28" s="30"/>
      <c r="C28" s="35"/>
      <c r="D28" s="31"/>
      <c r="E28" s="36"/>
      <c r="F28" s="36"/>
      <c r="G28" s="25"/>
      <c r="H28" s="29"/>
    </row>
    <row r="29" spans="2:8" s="61" customFormat="1" ht="15.75">
      <c r="B29" s="26"/>
      <c r="C29" s="58" t="s">
        <v>24</v>
      </c>
      <c r="D29" s="27"/>
      <c r="E29" s="36">
        <v>0</v>
      </c>
      <c r="F29" s="36">
        <f>SUM(F30:F34)</f>
        <v>0</v>
      </c>
      <c r="G29" s="59"/>
      <c r="H29" s="60"/>
    </row>
    <row r="30" spans="2:8" ht="15.75">
      <c r="B30" s="30"/>
      <c r="C30" s="35" t="s">
        <v>26</v>
      </c>
      <c r="D30" s="31"/>
      <c r="E30" s="32">
        <v>0</v>
      </c>
      <c r="F30" s="32">
        <v>0</v>
      </c>
      <c r="G30" s="25"/>
      <c r="H30" s="29"/>
    </row>
    <row r="31" spans="2:8" ht="15.75">
      <c r="B31" s="26"/>
      <c r="C31" s="33" t="s">
        <v>27</v>
      </c>
      <c r="D31" s="33"/>
      <c r="E31" s="34">
        <v>0</v>
      </c>
      <c r="F31" s="34">
        <v>0</v>
      </c>
      <c r="G31" s="25"/>
      <c r="H31" s="29"/>
    </row>
    <row r="32" spans="2:8" ht="15.75">
      <c r="B32" s="30"/>
      <c r="C32" s="70" t="s">
        <v>28</v>
      </c>
      <c r="D32" s="70"/>
      <c r="E32" s="28">
        <v>0</v>
      </c>
      <c r="F32" s="28">
        <v>0</v>
      </c>
      <c r="G32" s="25"/>
      <c r="H32" s="29"/>
    </row>
    <row r="33" spans="2:8" ht="15.75">
      <c r="B33" s="30"/>
      <c r="C33" s="70" t="s">
        <v>30</v>
      </c>
      <c r="D33" s="70"/>
      <c r="E33" s="32">
        <v>0</v>
      </c>
      <c r="F33" s="32">
        <v>0</v>
      </c>
      <c r="G33" s="25"/>
      <c r="H33" s="29"/>
    </row>
    <row r="34" spans="2:8" ht="15.75">
      <c r="B34" s="30"/>
      <c r="C34" s="70" t="s">
        <v>32</v>
      </c>
      <c r="D34" s="70"/>
      <c r="E34" s="32">
        <v>0</v>
      </c>
      <c r="F34" s="32">
        <v>0</v>
      </c>
      <c r="G34" s="25"/>
      <c r="H34" s="29"/>
    </row>
    <row r="35" spans="2:8" ht="17.25" customHeight="1">
      <c r="B35" s="30"/>
      <c r="C35" s="70"/>
      <c r="D35" s="70"/>
      <c r="E35" s="32"/>
      <c r="F35" s="32"/>
      <c r="G35" s="25"/>
      <c r="H35" s="29"/>
    </row>
    <row r="36" spans="2:8" ht="15.75">
      <c r="B36" s="30"/>
      <c r="C36" s="69" t="s">
        <v>34</v>
      </c>
      <c r="D36" s="69"/>
      <c r="E36" s="36">
        <f>+E12+E22</f>
        <v>2969680.8499999996</v>
      </c>
      <c r="F36" s="36">
        <f>+F12+F22</f>
        <v>4644468.77</v>
      </c>
      <c r="G36" s="25"/>
      <c r="H36" s="29"/>
    </row>
    <row r="37" spans="2:8" ht="10.5" customHeight="1">
      <c r="B37" s="30"/>
      <c r="C37" s="70"/>
      <c r="D37" s="70"/>
      <c r="E37" s="32"/>
      <c r="F37" s="32"/>
      <c r="G37" s="25"/>
      <c r="H37" s="29"/>
    </row>
    <row r="38" spans="2:8" ht="15.75">
      <c r="B38" s="26"/>
      <c r="C38" s="62" t="s">
        <v>4</v>
      </c>
      <c r="D38" s="37"/>
      <c r="E38" s="38"/>
      <c r="F38" s="38"/>
      <c r="G38" s="25"/>
      <c r="H38" s="29"/>
    </row>
    <row r="39" spans="2:8" ht="15.75">
      <c r="B39" s="39"/>
      <c r="C39" s="71" t="s">
        <v>6</v>
      </c>
      <c r="D39" s="71"/>
      <c r="E39" s="40">
        <f>SUM(E40:E42)</f>
        <v>3643152.1799999997</v>
      </c>
      <c r="F39" s="40">
        <f>SUM(F40:F42)</f>
        <v>4810780.48</v>
      </c>
      <c r="G39" s="41"/>
      <c r="H39" s="29"/>
    </row>
    <row r="40" spans="2:8" ht="15.75">
      <c r="B40" s="26"/>
      <c r="C40" s="71" t="s">
        <v>8</v>
      </c>
      <c r="D40" s="71"/>
      <c r="E40" s="38">
        <v>2223801.76</v>
      </c>
      <c r="F40" s="38">
        <f>1705098.24+MENSUAL!F40</f>
        <v>2113857.23</v>
      </c>
      <c r="G40" s="25"/>
      <c r="H40" s="29"/>
    </row>
    <row r="41" spans="2:8" ht="15.75">
      <c r="B41" s="18"/>
      <c r="C41" s="72" t="s">
        <v>10</v>
      </c>
      <c r="D41" s="72"/>
      <c r="E41" s="38">
        <v>852721.6900000001</v>
      </c>
      <c r="F41" s="38">
        <f>1756662.58+MENSUAL!F41</f>
        <v>1799683.6400000001</v>
      </c>
      <c r="H41" s="29"/>
    </row>
    <row r="42" spans="2:8" ht="15.75">
      <c r="B42" s="18"/>
      <c r="C42" s="72" t="s">
        <v>12</v>
      </c>
      <c r="D42" s="72"/>
      <c r="E42" s="56">
        <v>566628.73</v>
      </c>
      <c r="F42" s="56">
        <f>780861.6+MENSUAL!F42</f>
        <v>897239.61</v>
      </c>
      <c r="H42" s="29"/>
    </row>
    <row r="43" spans="2:8" ht="12" customHeight="1">
      <c r="B43" s="18"/>
      <c r="C43" s="70"/>
      <c r="D43" s="70"/>
      <c r="E43" s="32"/>
      <c r="F43" s="32"/>
      <c r="H43" s="29"/>
    </row>
    <row r="44" spans="2:8" ht="15.75">
      <c r="B44" s="18"/>
      <c r="C44" s="69" t="s">
        <v>14</v>
      </c>
      <c r="D44" s="69"/>
      <c r="E44" s="36">
        <v>0</v>
      </c>
      <c r="F44" s="36">
        <f>SUM(F45:F53)</f>
        <v>0</v>
      </c>
      <c r="H44" s="29"/>
    </row>
    <row r="45" spans="2:8" ht="15.75">
      <c r="B45" s="18"/>
      <c r="C45" s="70" t="s">
        <v>15</v>
      </c>
      <c r="D45" s="70"/>
      <c r="E45" s="32">
        <v>0</v>
      </c>
      <c r="F45" s="32">
        <v>0</v>
      </c>
      <c r="H45" s="29"/>
    </row>
    <row r="46" spans="2:8" ht="45">
      <c r="B46" s="18"/>
      <c r="C46" s="57" t="s">
        <v>16</v>
      </c>
      <c r="D46" s="33"/>
      <c r="E46" s="34">
        <v>0</v>
      </c>
      <c r="F46" s="34">
        <v>0</v>
      </c>
      <c r="H46" s="29"/>
    </row>
    <row r="47" spans="2:8" ht="15.75">
      <c r="B47" s="18"/>
      <c r="C47" s="72" t="s">
        <v>17</v>
      </c>
      <c r="D47" s="72"/>
      <c r="E47" s="28">
        <v>0</v>
      </c>
      <c r="F47" s="28">
        <v>0</v>
      </c>
      <c r="H47" s="29"/>
    </row>
    <row r="48" spans="2:8" ht="15.75">
      <c r="B48" s="18"/>
      <c r="C48" s="70" t="s">
        <v>18</v>
      </c>
      <c r="D48" s="70"/>
      <c r="E48" s="32">
        <v>0</v>
      </c>
      <c r="F48" s="32">
        <v>0</v>
      </c>
      <c r="H48" s="29"/>
    </row>
    <row r="49" spans="2:8" ht="15.75">
      <c r="B49" s="18"/>
      <c r="C49" s="70" t="s">
        <v>19</v>
      </c>
      <c r="D49" s="70"/>
      <c r="E49" s="32">
        <v>0</v>
      </c>
      <c r="F49" s="32">
        <v>0</v>
      </c>
      <c r="H49" s="29"/>
    </row>
    <row r="50" spans="2:8" ht="15.75">
      <c r="B50" s="18"/>
      <c r="C50" s="70" t="s">
        <v>21</v>
      </c>
      <c r="D50" s="70"/>
      <c r="E50" s="32">
        <v>0</v>
      </c>
      <c r="F50" s="32">
        <v>0</v>
      </c>
      <c r="H50" s="29"/>
    </row>
    <row r="51" spans="2:8" ht="15.75">
      <c r="B51" s="18"/>
      <c r="C51" s="70" t="s">
        <v>22</v>
      </c>
      <c r="D51" s="70"/>
      <c r="E51" s="32">
        <v>0</v>
      </c>
      <c r="F51" s="32">
        <v>0</v>
      </c>
      <c r="H51" s="29"/>
    </row>
    <row r="52" spans="2:8" ht="15.75">
      <c r="B52" s="18"/>
      <c r="C52" s="70" t="s">
        <v>23</v>
      </c>
      <c r="D52" s="70"/>
      <c r="E52" s="32">
        <v>0</v>
      </c>
      <c r="F52" s="32">
        <v>0</v>
      </c>
      <c r="H52" s="29"/>
    </row>
    <row r="53" spans="2:8" ht="15.75">
      <c r="B53" s="18"/>
      <c r="C53" s="70" t="s">
        <v>25</v>
      </c>
      <c r="D53" s="70"/>
      <c r="E53" s="32">
        <v>0</v>
      </c>
      <c r="F53" s="32">
        <v>0</v>
      </c>
      <c r="H53" s="29"/>
    </row>
    <row r="54" spans="2:8" ht="9.75" customHeight="1">
      <c r="B54" s="18"/>
      <c r="C54" s="70"/>
      <c r="D54" s="70"/>
      <c r="E54" s="32"/>
      <c r="F54" s="32"/>
      <c r="H54" s="29"/>
    </row>
    <row r="55" spans="2:8" ht="15.75">
      <c r="B55" s="18"/>
      <c r="C55" s="69" t="s">
        <v>20</v>
      </c>
      <c r="D55" s="69"/>
      <c r="E55" s="36">
        <v>0</v>
      </c>
      <c r="F55" s="36">
        <f>SUM(F56:F58)</f>
        <v>0</v>
      </c>
      <c r="H55" s="29"/>
    </row>
    <row r="56" spans="2:8" ht="15.75">
      <c r="B56" s="18"/>
      <c r="C56" s="70" t="s">
        <v>29</v>
      </c>
      <c r="D56" s="70"/>
      <c r="E56" s="32">
        <v>0</v>
      </c>
      <c r="F56" s="32">
        <v>0</v>
      </c>
      <c r="H56" s="29"/>
    </row>
    <row r="57" spans="2:8" ht="15.75">
      <c r="B57" s="18"/>
      <c r="C57" s="57" t="s">
        <v>31</v>
      </c>
      <c r="D57" s="33"/>
      <c r="E57" s="34">
        <v>0</v>
      </c>
      <c r="F57" s="34">
        <v>0</v>
      </c>
      <c r="H57" s="29"/>
    </row>
    <row r="58" spans="2:8" ht="15.75">
      <c r="B58" s="18"/>
      <c r="C58" s="70" t="s">
        <v>33</v>
      </c>
      <c r="D58" s="70"/>
      <c r="E58" s="28">
        <v>0</v>
      </c>
      <c r="F58" s="28">
        <v>0</v>
      </c>
      <c r="H58" s="29"/>
    </row>
    <row r="59" spans="2:8" ht="6.75" customHeight="1">
      <c r="B59" s="18"/>
      <c r="C59" s="70"/>
      <c r="D59" s="70"/>
      <c r="E59" s="32"/>
      <c r="F59" s="32"/>
      <c r="H59" s="29"/>
    </row>
    <row r="60" spans="2:8" ht="15.75">
      <c r="B60" s="18"/>
      <c r="C60" s="69" t="s">
        <v>35</v>
      </c>
      <c r="D60" s="69"/>
      <c r="E60" s="36">
        <v>0</v>
      </c>
      <c r="F60" s="36">
        <f>SUM(F61:F65)</f>
        <v>0</v>
      </c>
      <c r="H60" s="29"/>
    </row>
    <row r="61" spans="2:8" ht="15.75">
      <c r="B61" s="18"/>
      <c r="C61" s="70" t="s">
        <v>36</v>
      </c>
      <c r="D61" s="70"/>
      <c r="E61" s="32">
        <v>0</v>
      </c>
      <c r="F61" s="32">
        <v>0</v>
      </c>
      <c r="H61" s="29"/>
    </row>
    <row r="62" spans="2:8" ht="30">
      <c r="B62" s="18"/>
      <c r="C62" s="57" t="s">
        <v>37</v>
      </c>
      <c r="D62" s="33"/>
      <c r="E62" s="34">
        <v>0</v>
      </c>
      <c r="F62" s="34">
        <v>0</v>
      </c>
      <c r="H62" s="29"/>
    </row>
    <row r="63" spans="2:8" ht="15.75">
      <c r="B63" s="18"/>
      <c r="C63" s="72" t="s">
        <v>38</v>
      </c>
      <c r="D63" s="72"/>
      <c r="E63" s="28">
        <v>0</v>
      </c>
      <c r="F63" s="28">
        <v>0</v>
      </c>
      <c r="H63" s="29"/>
    </row>
    <row r="64" spans="2:8" ht="15.75">
      <c r="B64" s="18"/>
      <c r="C64" s="70" t="s">
        <v>39</v>
      </c>
      <c r="D64" s="70"/>
      <c r="E64" s="32">
        <v>0</v>
      </c>
      <c r="F64" s="32">
        <v>0</v>
      </c>
      <c r="H64" s="29"/>
    </row>
    <row r="65" spans="2:8" ht="15.75">
      <c r="B65" s="18"/>
      <c r="C65" s="70" t="s">
        <v>40</v>
      </c>
      <c r="D65" s="70"/>
      <c r="E65" s="32">
        <v>0</v>
      </c>
      <c r="F65" s="32">
        <v>0</v>
      </c>
      <c r="H65" s="29"/>
    </row>
    <row r="66" spans="2:8" ht="9.75" customHeight="1">
      <c r="B66" s="18"/>
      <c r="C66" s="70"/>
      <c r="D66" s="70"/>
      <c r="E66" s="32"/>
      <c r="F66" s="32"/>
      <c r="G66" s="25"/>
      <c r="H66" s="29"/>
    </row>
    <row r="67" spans="2:8" ht="15.75">
      <c r="B67" s="18"/>
      <c r="C67" s="69" t="s">
        <v>41</v>
      </c>
      <c r="D67" s="69"/>
      <c r="E67" s="36">
        <f>SUM(E68:E73)</f>
        <v>60571.869999999995</v>
      </c>
      <c r="F67" s="36">
        <f>SUM(F68:F73)</f>
        <v>64804.89</v>
      </c>
      <c r="G67" s="25"/>
      <c r="H67" s="29"/>
    </row>
    <row r="68" spans="2:8" ht="15.75">
      <c r="B68" s="18"/>
      <c r="C68" s="70" t="s">
        <v>42</v>
      </c>
      <c r="D68" s="70"/>
      <c r="E68" s="32">
        <f>47934.92+MENSUAL!E68</f>
        <v>60570.74</v>
      </c>
      <c r="F68" s="32">
        <f>52679.08+MENSUAL!F68</f>
        <v>64804.89</v>
      </c>
      <c r="G68" s="25"/>
      <c r="H68" s="29"/>
    </row>
    <row r="69" spans="2:8" ht="15.75">
      <c r="B69" s="18"/>
      <c r="C69" s="57" t="s">
        <v>43</v>
      </c>
      <c r="D69" s="33"/>
      <c r="E69" s="34">
        <v>0</v>
      </c>
      <c r="F69" s="34">
        <v>0</v>
      </c>
      <c r="G69" s="25"/>
      <c r="H69" s="29"/>
    </row>
    <row r="70" spans="2:8" ht="15.75">
      <c r="B70" s="18"/>
      <c r="C70" s="70" t="s">
        <v>44</v>
      </c>
      <c r="D70" s="70"/>
      <c r="E70" s="28">
        <v>0</v>
      </c>
      <c r="F70" s="28">
        <v>0</v>
      </c>
      <c r="G70" s="25"/>
      <c r="H70" s="29"/>
    </row>
    <row r="71" spans="2:8" ht="15.75">
      <c r="B71" s="18"/>
      <c r="C71" s="70" t="s">
        <v>45</v>
      </c>
      <c r="D71" s="70"/>
      <c r="E71" s="32">
        <v>0</v>
      </c>
      <c r="F71" s="32">
        <v>0</v>
      </c>
      <c r="G71" s="25"/>
      <c r="H71" s="29"/>
    </row>
    <row r="72" spans="2:8" ht="15.75">
      <c r="B72" s="18"/>
      <c r="C72" s="70" t="s">
        <v>46</v>
      </c>
      <c r="D72" s="70"/>
      <c r="E72" s="32">
        <v>0</v>
      </c>
      <c r="F72" s="32">
        <v>0</v>
      </c>
      <c r="G72" s="25"/>
      <c r="H72" s="29"/>
    </row>
    <row r="73" spans="2:8" ht="15.75">
      <c r="B73" s="18"/>
      <c r="C73" s="70" t="s">
        <v>47</v>
      </c>
      <c r="D73" s="70"/>
      <c r="E73" s="32">
        <f>+MENSUAL!E73</f>
        <v>1.13</v>
      </c>
      <c r="F73" s="32">
        <v>0</v>
      </c>
      <c r="G73" s="25"/>
      <c r="H73" s="29"/>
    </row>
    <row r="74" spans="2:8" ht="10.5" customHeight="1">
      <c r="B74" s="18"/>
      <c r="C74" s="70"/>
      <c r="D74" s="70"/>
      <c r="E74" s="32"/>
      <c r="F74" s="32"/>
      <c r="G74" s="25"/>
      <c r="H74" s="29"/>
    </row>
    <row r="75" spans="2:8" ht="15.75">
      <c r="B75" s="18"/>
      <c r="C75" s="69" t="s">
        <v>48</v>
      </c>
      <c r="D75" s="69"/>
      <c r="E75" s="36">
        <v>0</v>
      </c>
      <c r="F75" s="36">
        <f>F76</f>
        <v>0</v>
      </c>
      <c r="G75" s="25"/>
      <c r="H75" s="29"/>
    </row>
    <row r="76" spans="2:8" ht="15.75">
      <c r="B76" s="18"/>
      <c r="C76" s="70" t="s">
        <v>49</v>
      </c>
      <c r="D76" s="70"/>
      <c r="E76" s="32">
        <v>0</v>
      </c>
      <c r="F76" s="32">
        <v>0</v>
      </c>
      <c r="G76" s="25"/>
      <c r="H76" s="29"/>
    </row>
    <row r="77" spans="2:8" ht="8.25" customHeight="1">
      <c r="B77" s="18"/>
      <c r="C77" s="23"/>
      <c r="D77" s="33"/>
      <c r="E77" s="34"/>
      <c r="F77" s="34"/>
      <c r="G77" s="25"/>
      <c r="H77" s="29"/>
    </row>
    <row r="78" spans="2:8" ht="15.75">
      <c r="B78" s="18"/>
      <c r="C78" s="69" t="s">
        <v>50</v>
      </c>
      <c r="D78" s="69"/>
      <c r="E78" s="28">
        <f>+E39+E67</f>
        <v>3703724.05</v>
      </c>
      <c r="F78" s="28">
        <f>F39+F44+F55+F60+F67+F75</f>
        <v>4875585.37</v>
      </c>
      <c r="G78" s="25"/>
      <c r="H78" s="29"/>
    </row>
    <row r="79" spans="2:8" ht="9" customHeight="1">
      <c r="B79" s="18"/>
      <c r="C79" s="70"/>
      <c r="D79" s="70"/>
      <c r="E79" s="32"/>
      <c r="F79" s="32"/>
      <c r="G79" s="25"/>
      <c r="H79" s="29"/>
    </row>
    <row r="80" spans="2:8" ht="15.75">
      <c r="B80" s="18"/>
      <c r="C80" s="62" t="s">
        <v>51</v>
      </c>
      <c r="D80" s="33"/>
      <c r="E80" s="34">
        <f>+E36-E78</f>
        <v>-734043.2000000002</v>
      </c>
      <c r="F80" s="34">
        <f>F36-F78</f>
        <v>-231116.60000000056</v>
      </c>
      <c r="G80" s="25"/>
      <c r="H80" s="29"/>
    </row>
    <row r="81" spans="2:8" ht="15.75" hidden="1">
      <c r="B81" s="18"/>
      <c r="C81" s="75"/>
      <c r="D81" s="75"/>
      <c r="E81" s="40"/>
      <c r="F81" s="40"/>
      <c r="G81" s="25"/>
      <c r="H81" s="29"/>
    </row>
    <row r="82" spans="2:8" ht="15.75" hidden="1">
      <c r="B82" s="18"/>
      <c r="C82" s="42"/>
      <c r="D82" s="42"/>
      <c r="E82" s="34"/>
      <c r="F82" s="34"/>
      <c r="G82" s="25"/>
      <c r="H82" s="29"/>
    </row>
    <row r="83" spans="2:8" ht="15.75" hidden="1">
      <c r="B83" s="18"/>
      <c r="C83" s="76"/>
      <c r="D83" s="76"/>
      <c r="E83" s="40"/>
      <c r="F83" s="40"/>
      <c r="G83" s="25"/>
      <c r="H83" s="29"/>
    </row>
    <row r="84" spans="2:8" ht="15.75" hidden="1">
      <c r="B84" s="18"/>
      <c r="C84" s="25"/>
      <c r="D84" s="25"/>
      <c r="E84" s="43"/>
      <c r="F84" s="43"/>
      <c r="G84" s="25"/>
      <c r="H84" s="29"/>
    </row>
    <row r="85" spans="2:8" ht="15.75">
      <c r="B85" s="44"/>
      <c r="C85" s="45"/>
      <c r="D85" s="45"/>
      <c r="E85" s="45"/>
      <c r="F85" s="45"/>
      <c r="G85" s="45"/>
      <c r="H85" s="46"/>
    </row>
    <row r="86" spans="2:8" ht="15.75" hidden="1">
      <c r="B86" s="53"/>
      <c r="C86" s="53"/>
      <c r="D86" s="53"/>
      <c r="E86" s="53"/>
      <c r="F86" s="53"/>
      <c r="G86" s="53"/>
      <c r="H86" s="53"/>
    </row>
    <row r="87" spans="2:8" ht="32.25" customHeight="1">
      <c r="B87" s="2"/>
      <c r="C87" s="77" t="s">
        <v>52</v>
      </c>
      <c r="D87" s="77"/>
      <c r="E87" s="77"/>
      <c r="F87" s="77"/>
      <c r="G87" s="77"/>
      <c r="H87" s="2"/>
    </row>
    <row r="88" spans="2:8" s="52" customFormat="1" ht="26.25" customHeight="1">
      <c r="B88" s="53"/>
      <c r="C88" s="54"/>
      <c r="D88" s="55"/>
      <c r="E88" s="48"/>
      <c r="F88" s="48"/>
      <c r="G88" s="53"/>
      <c r="H88" s="53"/>
    </row>
    <row r="89" spans="3:7" ht="15" customHeight="1">
      <c r="C89" s="49"/>
      <c r="D89" s="49"/>
      <c r="E89" s="49"/>
      <c r="F89" s="49"/>
      <c r="G89" s="47"/>
    </row>
    <row r="90" spans="3:8" ht="15" customHeight="1">
      <c r="C90" s="78" t="s">
        <v>60</v>
      </c>
      <c r="D90" s="78"/>
      <c r="E90" s="50"/>
      <c r="F90" s="79"/>
      <c r="G90" s="79"/>
      <c r="H90" s="79"/>
    </row>
    <row r="91" spans="3:8" ht="15" customHeight="1">
      <c r="C91" s="73" t="s">
        <v>61</v>
      </c>
      <c r="D91" s="73"/>
      <c r="E91" s="51"/>
      <c r="F91" s="73"/>
      <c r="G91" s="74"/>
      <c r="H91" s="74"/>
    </row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</sheetData>
  <sheetProtection/>
  <mergeCells count="68">
    <mergeCell ref="C68:D68"/>
    <mergeCell ref="C76:D76"/>
    <mergeCell ref="C70:D70"/>
    <mergeCell ref="C71:D71"/>
    <mergeCell ref="C56:D56"/>
    <mergeCell ref="C55:D55"/>
    <mergeCell ref="C72:D72"/>
    <mergeCell ref="C73:D73"/>
    <mergeCell ref="C75:D75"/>
    <mergeCell ref="C87:G87"/>
    <mergeCell ref="C78:D78"/>
    <mergeCell ref="C64:D64"/>
    <mergeCell ref="C65:D65"/>
    <mergeCell ref="C67:D67"/>
    <mergeCell ref="C53:D53"/>
    <mergeCell ref="C54:D54"/>
    <mergeCell ref="C59:D59"/>
    <mergeCell ref="C66:D66"/>
    <mergeCell ref="C83:D83"/>
    <mergeCell ref="C51:D51"/>
    <mergeCell ref="C63:D63"/>
    <mergeCell ref="C36:D36"/>
    <mergeCell ref="C60:D60"/>
    <mergeCell ref="C37:D37"/>
    <mergeCell ref="C61:D61"/>
    <mergeCell ref="C58:D58"/>
    <mergeCell ref="C49:D49"/>
    <mergeCell ref="C52:D52"/>
    <mergeCell ref="C44:D44"/>
    <mergeCell ref="C22:D22"/>
    <mergeCell ref="C39:D39"/>
    <mergeCell ref="C23:D23"/>
    <mergeCell ref="C32:D32"/>
    <mergeCell ref="C48:D48"/>
    <mergeCell ref="C40:D40"/>
    <mergeCell ref="C45:D45"/>
    <mergeCell ref="C47:D47"/>
    <mergeCell ref="C42:D42"/>
    <mergeCell ref="C16:D16"/>
    <mergeCell ref="C50:D50"/>
    <mergeCell ref="C74:D74"/>
    <mergeCell ref="C18:D18"/>
    <mergeCell ref="C17:D17"/>
    <mergeCell ref="C19:D19"/>
    <mergeCell ref="C33:D33"/>
    <mergeCell ref="C24:D24"/>
    <mergeCell ref="C34:D34"/>
    <mergeCell ref="C43:D43"/>
    <mergeCell ref="C11:D11"/>
    <mergeCell ref="C12:D12"/>
    <mergeCell ref="C1:F1"/>
    <mergeCell ref="C2:F2"/>
    <mergeCell ref="C14:D14"/>
    <mergeCell ref="C41:D41"/>
    <mergeCell ref="C15:D15"/>
    <mergeCell ref="D5:E5"/>
    <mergeCell ref="C3:F3"/>
    <mergeCell ref="C35:D35"/>
    <mergeCell ref="D4:E4"/>
    <mergeCell ref="D6:E6"/>
    <mergeCell ref="C13:D13"/>
    <mergeCell ref="C9:D9"/>
    <mergeCell ref="C91:D91"/>
    <mergeCell ref="F91:H91"/>
    <mergeCell ref="C90:D90"/>
    <mergeCell ref="F90:H90"/>
    <mergeCell ref="C79:D79"/>
    <mergeCell ref="C81:D8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Giovanna Traconis</cp:lastModifiedBy>
  <cp:lastPrinted>2021-06-23T20:51:38Z</cp:lastPrinted>
  <dcterms:created xsi:type="dcterms:W3CDTF">2014-09-04T17:23:24Z</dcterms:created>
  <dcterms:modified xsi:type="dcterms:W3CDTF">2021-06-23T20:51:43Z</dcterms:modified>
  <cp:category/>
  <cp:version/>
  <cp:contentType/>
  <cp:contentStatus/>
</cp:coreProperties>
</file>